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9795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24519" iterateDelta="1E-4"/>
</workbook>
</file>

<file path=xl/calcChain.xml><?xml version="1.0" encoding="utf-8"?>
<calcChain xmlns="http://schemas.openxmlformats.org/spreadsheetml/2006/main">
  <c r="F20" i="4"/>
  <c r="M23" i="18"/>
  <c r="M22"/>
  <c r="L21"/>
  <c r="K21"/>
  <c r="J21"/>
  <c r="I21"/>
  <c r="H21"/>
  <c r="G21"/>
  <c r="F21"/>
  <c r="E21"/>
  <c r="D21"/>
  <c r="C21"/>
  <c r="M20"/>
  <c r="M19"/>
  <c r="L18"/>
  <c r="K18"/>
  <c r="J18"/>
  <c r="I18"/>
  <c r="H18"/>
  <c r="G18"/>
  <c r="F18"/>
  <c r="E18"/>
  <c r="D18"/>
  <c r="C18"/>
  <c r="M17"/>
  <c r="M16"/>
  <c r="L15"/>
  <c r="K15"/>
  <c r="J15"/>
  <c r="I15"/>
  <c r="H15"/>
  <c r="G15"/>
  <c r="F15"/>
  <c r="E15"/>
  <c r="D15"/>
  <c r="C15"/>
  <c r="M14"/>
  <c r="M13"/>
  <c r="L12"/>
  <c r="L24" s="1"/>
  <c r="K12"/>
  <c r="K24" s="1"/>
  <c r="J12"/>
  <c r="J24" s="1"/>
  <c r="I12"/>
  <c r="H12"/>
  <c r="H24" s="1"/>
  <c r="G12"/>
  <c r="G24" s="1"/>
  <c r="F12"/>
  <c r="E12"/>
  <c r="D12"/>
  <c r="C12"/>
  <c r="D24" l="1"/>
  <c r="I24"/>
  <c r="C24"/>
  <c r="F24"/>
  <c r="E24"/>
  <c r="M21"/>
  <c r="M18"/>
  <c r="M15"/>
  <c r="M12"/>
  <c r="M24" l="1"/>
  <c r="G90" i="4"/>
  <c r="F90"/>
  <c r="G86"/>
  <c r="F86"/>
  <c r="G75"/>
  <c r="F75"/>
  <c r="G69"/>
  <c r="G64" s="1"/>
  <c r="F69"/>
  <c r="F64" s="1"/>
  <c r="G65"/>
  <c r="F65"/>
  <c r="G59"/>
  <c r="F59"/>
  <c r="G47"/>
  <c r="G39" s="1"/>
  <c r="F47"/>
  <c r="F39" s="1"/>
  <c r="G40"/>
  <c r="F40"/>
  <c r="G25"/>
  <c r="F25"/>
  <c r="F19" s="1"/>
  <c r="G20"/>
  <c r="G19" l="1"/>
  <c r="G57" s="1"/>
  <c r="F57"/>
  <c r="F95"/>
  <c r="G95"/>
  <c r="I15" i="1"/>
  <c r="I14" s="1"/>
  <c r="I24"/>
  <c r="H15"/>
  <c r="H14" s="1"/>
  <c r="H24"/>
  <c r="H47" l="1"/>
  <c r="I47"/>
  <c r="I49" s="1"/>
  <c r="I39"/>
  <c r="H39"/>
</calcChain>
</file>

<file path=xl/sharedStrings.xml><?xml version="1.0" encoding="utf-8"?>
<sst xmlns="http://schemas.openxmlformats.org/spreadsheetml/2006/main" count="375" uniqueCount="273">
  <si>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</si>
  <si>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</si>
  <si>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</si>
  <si>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</si>
  <si>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</si>
  <si>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</si>
  <si>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</si>
  <si>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</si>
  <si>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</si>
  <si>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</si>
  <si>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</si>
  <si>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</si>
  <si>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</si>
  <si>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</si>
  <si>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</si>
  <si>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</si>
  <si>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</si>
  <si>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</si>
  <si>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</si>
  <si>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</si>
  <si>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</si>
  <si>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</si>
  <si>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</si>
  <si>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</si>
  <si>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</si>
  <si>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</si>
  <si>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</si>
  <si>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</si>
  <si>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</si>
  <si>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</si>
  <si>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</si>
  <si>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</si>
  <si>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</si>
  <si>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</si>
  <si>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</si>
  <si>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</si>
  <si>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</si>
  <si>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</si>
  <si>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</si>
  <si>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</si>
  <si>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</si>
  <si>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</si>
  <si>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</si>
  <si>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</si>
  <si>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</si>
  <si>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</si>
  <si>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</si>
  <si>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</si>
  <si>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</si>
  <si>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</si>
  <si>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</si>
  <si>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</si>
  <si>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</si>
  <si>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</si>
  <si>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</si>
  <si>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</si>
  <si>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</si>
  <si>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</si>
  <si>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</si>
  <si>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</si>
  <si>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</si>
  <si>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</si>
  <si>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</si>
  <si>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</si>
  <si>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</si>
  <si>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</si>
  <si>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</si>
  <si>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</si>
  <si>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</si>
  <si>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</si>
  <si>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</si>
  <si>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</si>
  <si>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</si>
  <si>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</si>
  <si>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</si>
  <si>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</si>
  <si>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</si>
  <si>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</si>
  <si>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</si>
  <si>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</si>
  <si>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</si>
  <si>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</si>
  <si>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</si>
  <si>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</si>
  <si>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</si>
  <si>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</si>
  <si>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</si>
  <si>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</si>
  <si>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</si>
  <si>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</si>
  <si>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</si>
  <si>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</si>
  <si>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</si>
  <si>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</si>
  <si>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</si>
  <si>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</si>
  <si>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</si>
  <si>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</si>
  <si>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</si>
  <si>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</si>
  <si>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</si>
  <si>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</si>
  <si>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</si>
  <si>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</si>
  <si>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</si>
  <si>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</si>
  <si>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</si>
  <si>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</si>
  <si>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</si>
  <si>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</si>
  <si>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</si>
  <si>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</si>
  <si>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</si>
  <si>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</si>
  <si>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</si>
  <si>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</si>
  <si>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</si>
  <si>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</si>
  <si>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</si>
  <si>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</si>
  <si>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</si>
  <si>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</si>
  <si>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</si>
  <si>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</si>
  <si>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</si>
  <si>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</si>
  <si>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</si>
  <si>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</si>
  <si>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</si>
  <si>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</si>
  <si>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</si>
  <si>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</si>
  <si>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</si>
  <si>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</si>
  <si>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</si>
  <si>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</si>
  <si>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</si>
  <si>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</si>
  <si>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</si>
  <si>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</si>
  <si>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</si>
  <si>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</si>
  <si>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</si>
  <si>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</si>
  <si>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</si>
  <si>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</si>
  <si>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</si>
  <si>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</si>
  <si>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</si>
  <si>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</si>
  <si>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</si>
  <si>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</si>
  <si>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</si>
  <si>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</si>
  <si>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</si>
  <si>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</si>
  <si>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</si>
  <si>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</si>
  <si>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</si>
  <si>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</si>
  <si>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</si>
  <si>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</si>
  <si>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</si>
  <si>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</si>
  <si>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</si>
  <si>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</si>
  <si>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</si>
  <si>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</si>
  <si>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</si>
  <si>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</si>
  <si>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</si>
  <si>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</si>
  <si>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</si>
  <si>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</si>
  <si>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</si>
  <si>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</si>
  <si>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</si>
  <si>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</si>
  <si>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</si>
  <si>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</si>
  <si>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</si>
  <si>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</si>
  <si>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</si>
  <si>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</si>
  <si>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</si>
  <si>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</si>
  <si>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</si>
  <si>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</si>
  <si>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</si>
  <si>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</si>
  <si>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</si>
  <si>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</si>
  <si>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</si>
  <si>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</si>
  <si>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</si>
  <si>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</si>
  <si>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</si>
  <si>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</si>
  <si>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</si>
  <si>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</si>
  <si>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</si>
  <si>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</si>
  <si>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</si>
  <si>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</si>
  <si>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</si>
  <si>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</si>
  <si>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</si>
  <si>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</si>
  <si>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</si>
  <si>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</si>
  <si>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</si>
  <si>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</si>
  <si>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</si>
  <si>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</si>
  <si>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</si>
  <si>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</si>
  <si>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</si>
  <si>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</si>
  <si>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</si>
  <si>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</si>
  <si>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</si>
  <si>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</si>
  <si>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</si>
  <si>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</si>
  <si>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</si>
  <si>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</si>
  <si>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</si>
  <si>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</si>
  <si>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</si>
  <si>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</si>
  <si>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</si>
  <si>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</si>
  <si>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</si>
  <si>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</si>
  <si>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</si>
  <si>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</si>
  <si>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</si>
  <si>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</si>
  <si>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</si>
  <si>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</si>
  <si>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</si>
  <si>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</si>
  <si>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</si>
  <si>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</si>
  <si>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</si>
  <si>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</si>
  <si>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</si>
  <si>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</si>
  <si>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</si>
  <si>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</si>
  <si>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</si>
  <si>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</si>
  <si>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</si>
  <si>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</si>
  <si>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</si>
  <si>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</si>
  <si>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</si>
  <si>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</si>
  <si>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</si>
  <si>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</si>
  <si>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</si>
  <si>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</si>
  <si>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</si>
  <si>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</si>
  <si>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</si>
  <si>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</si>
  <si>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</si>
  <si>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</si>
  <si>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 xml:space="preserve">Direktorius </t>
  </si>
  <si>
    <t>Algirdas Gedeikis</t>
  </si>
  <si>
    <t>PAGAL 2020 M. RUGSĖJO 30 D. DUOMENIS</t>
  </si>
  <si>
    <t>PAGAL 2020 M. RUGSĖJO 30 d. DUOMENIS</t>
  </si>
  <si>
    <t>3.15.</t>
  </si>
</sst>
</file>

<file path=xl/styles.xml><?xml version="1.0" encoding="utf-8"?>
<styleSheet xmlns="http://schemas.openxmlformats.org/spreadsheetml/2006/main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 2" xfId="5"/>
    <cellStyle name="OranžinėKraštinė" xfId="11"/>
    <cellStyle name="Paprastas" xfId="0" builtinId="0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abSelected="1" topLeftCell="A22" workbookViewId="0">
      <selection activeCell="E63" sqref="E63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85" t="s">
        <v>204</v>
      </c>
      <c r="F1" s="185"/>
      <c r="G1" s="185"/>
    </row>
    <row r="2" spans="1:7">
      <c r="E2" s="118" t="s">
        <v>97</v>
      </c>
      <c r="F2" s="119"/>
      <c r="G2" s="119"/>
    </row>
    <row r="4" spans="1:7">
      <c r="A4" s="161" t="s">
        <v>98</v>
      </c>
      <c r="B4" s="186"/>
      <c r="C4" s="186"/>
      <c r="D4" s="186"/>
      <c r="E4" s="186"/>
      <c r="F4" s="187"/>
      <c r="G4" s="187"/>
    </row>
    <row r="5" spans="1:7">
      <c r="A5" s="188"/>
      <c r="B5" s="188"/>
      <c r="C5" s="188"/>
      <c r="D5" s="188"/>
      <c r="E5" s="188"/>
      <c r="F5" s="188"/>
      <c r="G5" s="188"/>
    </row>
    <row r="6" spans="1:7" ht="12.75" customHeight="1">
      <c r="A6" s="189" t="s">
        <v>239</v>
      </c>
      <c r="B6" s="189"/>
      <c r="C6" s="189"/>
      <c r="D6" s="189"/>
      <c r="E6" s="189"/>
      <c r="F6" s="189"/>
      <c r="G6" s="189"/>
    </row>
    <row r="7" spans="1:7">
      <c r="A7" s="161" t="s">
        <v>99</v>
      </c>
      <c r="B7" s="190"/>
      <c r="C7" s="190"/>
      <c r="D7" s="190"/>
      <c r="E7" s="190"/>
      <c r="F7" s="191"/>
      <c r="G7" s="191"/>
    </row>
    <row r="8" spans="1:7" ht="12.75" customHeight="1">
      <c r="A8" s="192" t="s">
        <v>240</v>
      </c>
      <c r="B8" s="193"/>
      <c r="C8" s="193"/>
      <c r="D8" s="193"/>
      <c r="E8" s="193"/>
      <c r="F8" s="193"/>
      <c r="G8" s="193"/>
    </row>
    <row r="9" spans="1:7">
      <c r="A9" s="194" t="s">
        <v>100</v>
      </c>
      <c r="B9" s="195"/>
      <c r="C9" s="195"/>
      <c r="D9" s="195"/>
      <c r="E9" s="195"/>
      <c r="F9" s="196"/>
      <c r="G9" s="196"/>
    </row>
    <row r="10" spans="1:7">
      <c r="A10" s="196"/>
      <c r="B10" s="196"/>
      <c r="C10" s="196"/>
      <c r="D10" s="196"/>
      <c r="E10" s="196"/>
      <c r="F10" s="196"/>
      <c r="G10" s="196"/>
    </row>
    <row r="11" spans="1:7">
      <c r="A11" s="197"/>
      <c r="B11" s="191"/>
      <c r="C11" s="191"/>
      <c r="D11" s="191"/>
      <c r="E11" s="191"/>
      <c r="F11" s="18"/>
      <c r="G11" s="18"/>
    </row>
    <row r="12" spans="1:7">
      <c r="A12" s="198" t="s">
        <v>101</v>
      </c>
      <c r="B12" s="199"/>
      <c r="C12" s="199"/>
      <c r="D12" s="199"/>
      <c r="E12" s="199"/>
      <c r="F12" s="200"/>
      <c r="G12" s="200"/>
    </row>
    <row r="13" spans="1:7">
      <c r="A13" s="198" t="s">
        <v>271</v>
      </c>
      <c r="B13" s="199"/>
      <c r="C13" s="199"/>
      <c r="D13" s="199"/>
      <c r="E13" s="199"/>
      <c r="F13" s="200"/>
      <c r="G13" s="200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201">
        <v>44131</v>
      </c>
      <c r="B15" s="190"/>
      <c r="C15" s="190"/>
      <c r="D15" s="190"/>
      <c r="E15" s="190"/>
      <c r="F15" s="191"/>
      <c r="G15" s="191"/>
    </row>
    <row r="16" spans="1:7">
      <c r="A16" s="161" t="s">
        <v>4</v>
      </c>
      <c r="B16" s="161"/>
      <c r="C16" s="161"/>
      <c r="D16" s="161"/>
      <c r="E16" s="161"/>
      <c r="F16" s="191"/>
      <c r="G16" s="191"/>
    </row>
    <row r="17" spans="1:7" ht="27" customHeight="1">
      <c r="A17" s="145"/>
      <c r="B17" s="143"/>
      <c r="C17" s="143"/>
      <c r="D17" s="143"/>
      <c r="E17" s="183" t="s">
        <v>247</v>
      </c>
      <c r="F17" s="184"/>
      <c r="G17" s="184"/>
    </row>
    <row r="18" spans="1:7" ht="63.75">
      <c r="A18" s="20" t="s">
        <v>5</v>
      </c>
      <c r="B18" s="179" t="s">
        <v>6</v>
      </c>
      <c r="C18" s="180"/>
      <c r="D18" s="181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701557.22</v>
      </c>
      <c r="G19" s="98">
        <f>SUM(G20+G25+G36+G37)</f>
        <v>701493.54999999993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626.74</v>
      </c>
      <c r="G20" s="95">
        <f>SUM(G21:G24)</f>
        <v>784.6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626.74</v>
      </c>
      <c r="G22" s="95">
        <v>784.6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700930.48</v>
      </c>
      <c r="G25" s="95">
        <f>SUM(G26:G35)</f>
        <v>700708.95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636365.94999999995</v>
      </c>
      <c r="G27" s="95">
        <v>647151.81999999995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6167.37</v>
      </c>
      <c r="G33" s="95">
        <v>4196.5</v>
      </c>
    </row>
    <row r="34" spans="1:7">
      <c r="A34" s="29" t="s">
        <v>132</v>
      </c>
      <c r="B34" s="165" t="s">
        <v>205</v>
      </c>
      <c r="C34" s="166"/>
      <c r="D34" s="167"/>
      <c r="E34" s="84"/>
      <c r="F34" s="95">
        <v>58397.16</v>
      </c>
      <c r="G34" s="95">
        <v>49360.63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179844.31</v>
      </c>
      <c r="G39" s="98">
        <f>SUM(G40+G46+G47+G54+G55)</f>
        <v>96074.59</v>
      </c>
    </row>
    <row r="40" spans="1:7">
      <c r="A40" s="39" t="s">
        <v>12</v>
      </c>
      <c r="B40" s="165" t="s">
        <v>139</v>
      </c>
      <c r="C40" s="166"/>
      <c r="D40" s="167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65" t="s">
        <v>206</v>
      </c>
      <c r="C41" s="166"/>
      <c r="D41" s="167"/>
      <c r="E41" s="84"/>
      <c r="F41" s="95"/>
      <c r="G41" s="95"/>
    </row>
    <row r="42" spans="1:7">
      <c r="A42" s="43" t="s">
        <v>109</v>
      </c>
      <c r="B42" s="165" t="s">
        <v>207</v>
      </c>
      <c r="C42" s="166"/>
      <c r="D42" s="167"/>
      <c r="E42" s="84"/>
      <c r="F42" s="95"/>
      <c r="G42" s="95"/>
    </row>
    <row r="43" spans="1:7">
      <c r="A43" s="43" t="s">
        <v>111</v>
      </c>
      <c r="B43" s="165" t="s">
        <v>208</v>
      </c>
      <c r="C43" s="166"/>
      <c r="D43" s="167"/>
      <c r="E43" s="84"/>
      <c r="F43" s="95"/>
      <c r="G43" s="95"/>
    </row>
    <row r="44" spans="1:7">
      <c r="A44" s="43" t="s">
        <v>113</v>
      </c>
      <c r="B44" s="165" t="s">
        <v>209</v>
      </c>
      <c r="C44" s="166"/>
      <c r="D44" s="167"/>
      <c r="E44" s="84"/>
      <c r="F44" s="95"/>
      <c r="G44" s="95"/>
    </row>
    <row r="45" spans="1:7" ht="12.75" customHeight="1">
      <c r="A45" s="44" t="s">
        <v>140</v>
      </c>
      <c r="B45" s="182" t="s">
        <v>210</v>
      </c>
      <c r="C45" s="166"/>
      <c r="D45" s="167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351.66</v>
      </c>
      <c r="G46" s="95">
        <v>128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174041.78</v>
      </c>
      <c r="G47" s="98">
        <f>SUM(G49:G53)</f>
        <v>77593.05</v>
      </c>
    </row>
    <row r="48" spans="1:7">
      <c r="A48" s="43" t="s">
        <v>143</v>
      </c>
      <c r="B48" s="172" t="s">
        <v>249</v>
      </c>
      <c r="C48" s="170"/>
      <c r="D48" s="171"/>
      <c r="E48" s="126"/>
      <c r="F48" s="98"/>
      <c r="G48" s="98"/>
    </row>
    <row r="49" spans="1:7">
      <c r="A49" s="48" t="s">
        <v>243</v>
      </c>
      <c r="B49" s="165" t="s">
        <v>211</v>
      </c>
      <c r="C49" s="166"/>
      <c r="D49" s="167"/>
      <c r="E49" s="86"/>
      <c r="F49" s="96"/>
      <c r="G49" s="96"/>
    </row>
    <row r="50" spans="1:7">
      <c r="A50" s="43" t="s">
        <v>250</v>
      </c>
      <c r="B50" s="165" t="s">
        <v>212</v>
      </c>
      <c r="C50" s="166"/>
      <c r="D50" s="167"/>
      <c r="E50" s="126"/>
      <c r="F50" s="95"/>
      <c r="G50" s="95"/>
    </row>
    <row r="51" spans="1:7" ht="12.75" customHeight="1">
      <c r="A51" s="43" t="s">
        <v>144</v>
      </c>
      <c r="B51" s="172" t="s">
        <v>213</v>
      </c>
      <c r="C51" s="166"/>
      <c r="D51" s="167"/>
      <c r="E51" s="84"/>
      <c r="F51" s="95"/>
      <c r="G51" s="95"/>
    </row>
    <row r="52" spans="1:7">
      <c r="A52" s="43" t="s">
        <v>145</v>
      </c>
      <c r="B52" s="165" t="s">
        <v>214</v>
      </c>
      <c r="C52" s="166"/>
      <c r="D52" s="167"/>
      <c r="E52" s="126" t="s">
        <v>256</v>
      </c>
      <c r="F52" s="95">
        <v>174041.78</v>
      </c>
      <c r="G52" s="95">
        <v>77593.05</v>
      </c>
    </row>
    <row r="53" spans="1:7">
      <c r="A53" s="43" t="s">
        <v>244</v>
      </c>
      <c r="B53" s="165" t="s">
        <v>215</v>
      </c>
      <c r="C53" s="166"/>
      <c r="D53" s="167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5450.87</v>
      </c>
      <c r="G55" s="95">
        <v>18353.54</v>
      </c>
    </row>
    <row r="56" spans="1:7">
      <c r="A56" s="52"/>
      <c r="B56" s="177"/>
      <c r="C56" s="166"/>
      <c r="D56" s="167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881401.53</v>
      </c>
      <c r="G57" s="133">
        <f>SUM(G19+G38+G39)</f>
        <v>797568.1399999999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/>
      <c r="F59" s="98">
        <f>SUM(F60:F63)</f>
        <v>697609.62</v>
      </c>
      <c r="G59" s="98">
        <f>SUM(G60:G63)</f>
        <v>719975.09000000008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42674.57</v>
      </c>
      <c r="G60" s="95">
        <v>40913.269999999997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637837.31000000006</v>
      </c>
      <c r="G61" s="97">
        <v>648309.04</v>
      </c>
    </row>
    <row r="62" spans="1:7">
      <c r="A62" s="25" t="s">
        <v>24</v>
      </c>
      <c r="B62" s="178" t="s">
        <v>151</v>
      </c>
      <c r="C62" s="170"/>
      <c r="D62" s="171"/>
      <c r="E62" s="84"/>
      <c r="F62" s="95">
        <v>618.96</v>
      </c>
      <c r="G62" s="95">
        <v>732.18</v>
      </c>
    </row>
    <row r="63" spans="1:7">
      <c r="A63" s="25" t="s">
        <v>152</v>
      </c>
      <c r="B63" s="168" t="s">
        <v>153</v>
      </c>
      <c r="C63" s="166"/>
      <c r="D63" s="167"/>
      <c r="E63" s="84"/>
      <c r="F63" s="95">
        <v>16478.78</v>
      </c>
      <c r="G63" s="95">
        <v>30020.6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183292.27000000002</v>
      </c>
      <c r="G64" s="98">
        <f>SUM(G65+G69)</f>
        <v>77593.05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183292.27000000002</v>
      </c>
      <c r="G69" s="99">
        <f>SUM(G70+G71+G72+G73+G75+G78+G79+G80+G81+G82+G83)</f>
        <v>77593.05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65" t="s">
        <v>216</v>
      </c>
      <c r="C73" s="166"/>
      <c r="D73" s="167"/>
      <c r="E73" s="85"/>
      <c r="F73" s="95"/>
      <c r="G73" s="95"/>
    </row>
    <row r="74" spans="1:7">
      <c r="A74" s="29" t="s">
        <v>124</v>
      </c>
      <c r="B74" s="172" t="s">
        <v>251</v>
      </c>
      <c r="C74" s="170"/>
      <c r="D74" s="171"/>
      <c r="E74" s="85"/>
      <c r="F74" s="95"/>
      <c r="G74" s="95"/>
    </row>
    <row r="75" spans="1:7">
      <c r="A75" s="29" t="s">
        <v>126</v>
      </c>
      <c r="B75" s="165" t="s">
        <v>217</v>
      </c>
      <c r="C75" s="166"/>
      <c r="D75" s="167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72" t="s">
        <v>218</v>
      </c>
      <c r="C76" s="166"/>
      <c r="D76" s="167"/>
      <c r="E76" s="85"/>
      <c r="F76" s="95"/>
      <c r="G76" s="95"/>
    </row>
    <row r="77" spans="1:7" ht="13.7" customHeight="1">
      <c r="A77" s="43" t="s">
        <v>253</v>
      </c>
      <c r="B77" s="172" t="s">
        <v>219</v>
      </c>
      <c r="C77" s="166"/>
      <c r="D77" s="167"/>
      <c r="E77" s="84"/>
      <c r="F77" s="95"/>
      <c r="G77" s="95"/>
    </row>
    <row r="78" spans="1:7">
      <c r="A78" s="43" t="s">
        <v>128</v>
      </c>
      <c r="B78" s="165" t="s">
        <v>220</v>
      </c>
      <c r="C78" s="166"/>
      <c r="D78" s="167"/>
      <c r="E78" s="84"/>
      <c r="F78" s="95"/>
      <c r="G78" s="95"/>
    </row>
    <row r="79" spans="1:7">
      <c r="A79" s="43" t="s">
        <v>130</v>
      </c>
      <c r="B79" s="165" t="s">
        <v>221</v>
      </c>
      <c r="C79" s="166"/>
      <c r="D79" s="167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10545.49</v>
      </c>
      <c r="G80" s="95">
        <v>869.05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95963.53</v>
      </c>
      <c r="G81" s="95"/>
    </row>
    <row r="82" spans="1:7">
      <c r="A82" s="29" t="s">
        <v>254</v>
      </c>
      <c r="B82" s="165" t="s">
        <v>222</v>
      </c>
      <c r="C82" s="166"/>
      <c r="D82" s="167"/>
      <c r="E82" s="126" t="s">
        <v>260</v>
      </c>
      <c r="F82" s="95">
        <v>76724</v>
      </c>
      <c r="G82" s="95">
        <v>76724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>
        <v>59.25</v>
      </c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v>499.64</v>
      </c>
      <c r="G84" s="95">
        <v>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68" t="s">
        <v>169</v>
      </c>
      <c r="C86" s="166"/>
      <c r="D86" s="167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499.64</v>
      </c>
      <c r="G90" s="95">
        <f>SUM(G91+G92)</f>
        <v>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499.64</v>
      </c>
      <c r="G91" s="95">
        <v>-120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/>
      <c r="G92" s="95">
        <v>120</v>
      </c>
    </row>
    <row r="93" spans="1:7">
      <c r="A93" s="22"/>
      <c r="B93" s="169"/>
      <c r="C93" s="170"/>
      <c r="D93" s="171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72" t="s">
        <v>178</v>
      </c>
      <c r="C95" s="173"/>
      <c r="D95" s="174"/>
      <c r="E95" s="84"/>
      <c r="F95" s="133">
        <f>SUM(F59+F64+F84)</f>
        <v>881401.53</v>
      </c>
      <c r="G95" s="133">
        <f>SUM(G59+G64+G84+G93)</f>
        <v>797568.14000000013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175" t="s">
        <v>268</v>
      </c>
      <c r="C97" s="175"/>
      <c r="D97" s="175"/>
      <c r="E97" s="128" t="s">
        <v>179</v>
      </c>
      <c r="F97" s="176" t="s">
        <v>269</v>
      </c>
      <c r="G97" s="176"/>
    </row>
    <row r="98" spans="1:7">
      <c r="A98" s="144"/>
      <c r="B98" s="161" t="s">
        <v>180</v>
      </c>
      <c r="C98" s="162"/>
      <c r="D98" s="162"/>
      <c r="E98" s="129" t="s">
        <v>95</v>
      </c>
      <c r="F98" s="161" t="s">
        <v>96</v>
      </c>
      <c r="G98" s="161"/>
    </row>
    <row r="99" spans="1:7" ht="27.75" customHeight="1"/>
    <row r="100" spans="1:7">
      <c r="E100" s="132"/>
    </row>
    <row r="101" spans="1:7" ht="15.75">
      <c r="B101" s="163" t="s">
        <v>245</v>
      </c>
      <c r="C101" s="163"/>
      <c r="D101" s="163"/>
      <c r="E101" s="129" t="s">
        <v>95</v>
      </c>
      <c r="F101" s="164" t="s">
        <v>246</v>
      </c>
      <c r="G101" s="164"/>
    </row>
  </sheetData>
  <mergeCells count="46"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activeCell="C46" sqref="C46:F46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85" t="s">
        <v>223</v>
      </c>
      <c r="H1" s="185"/>
      <c r="I1" s="185"/>
    </row>
    <row r="2" spans="1:9" ht="11.25" customHeight="1">
      <c r="G2" s="120" t="s">
        <v>97</v>
      </c>
      <c r="H2" s="5"/>
      <c r="I2" s="5"/>
    </row>
    <row r="3" spans="1:9" ht="15.75">
      <c r="A3" s="233" t="s">
        <v>0</v>
      </c>
      <c r="B3" s="188"/>
      <c r="C3" s="188"/>
      <c r="D3" s="188"/>
      <c r="E3" s="188"/>
      <c r="F3" s="188"/>
      <c r="G3" s="188"/>
      <c r="H3" s="188"/>
      <c r="I3" s="188"/>
    </row>
    <row r="4" spans="1:9" ht="15.75">
      <c r="A4" s="234" t="s">
        <v>1</v>
      </c>
      <c r="B4" s="235"/>
      <c r="C4" s="235"/>
      <c r="D4" s="235"/>
      <c r="E4" s="235"/>
      <c r="F4" s="235"/>
      <c r="G4" s="235"/>
      <c r="H4" s="235"/>
      <c r="I4" s="235"/>
    </row>
    <row r="5" spans="1:9" ht="15">
      <c r="A5" s="228" t="s">
        <v>239</v>
      </c>
      <c r="B5" s="229"/>
      <c r="C5" s="229"/>
      <c r="D5" s="229"/>
      <c r="E5" s="229"/>
      <c r="F5" s="229"/>
      <c r="G5" s="229"/>
      <c r="H5" s="229"/>
      <c r="I5" s="229"/>
    </row>
    <row r="6" spans="1:9" ht="15">
      <c r="A6" s="192" t="s">
        <v>2</v>
      </c>
      <c r="B6" s="193"/>
      <c r="C6" s="193"/>
      <c r="D6" s="193"/>
      <c r="E6" s="193"/>
      <c r="F6" s="193"/>
      <c r="G6" s="193"/>
      <c r="H6" s="193"/>
      <c r="I6" s="193"/>
    </row>
    <row r="7" spans="1:9" ht="15">
      <c r="A7" s="192" t="s">
        <v>240</v>
      </c>
      <c r="B7" s="193"/>
      <c r="C7" s="193"/>
      <c r="D7" s="193"/>
      <c r="E7" s="193"/>
      <c r="F7" s="193"/>
      <c r="G7" s="193"/>
      <c r="H7" s="193"/>
      <c r="I7" s="193"/>
    </row>
    <row r="8" spans="1:9">
      <c r="A8" s="230" t="s">
        <v>242</v>
      </c>
      <c r="B8" s="230"/>
      <c r="C8" s="230"/>
      <c r="D8" s="230"/>
      <c r="E8" s="230"/>
      <c r="F8" s="230"/>
      <c r="G8" s="230"/>
      <c r="H8" s="230"/>
      <c r="I8" s="230"/>
    </row>
    <row r="9" spans="1:9" ht="15">
      <c r="A9" s="231"/>
      <c r="B9" s="232"/>
      <c r="C9" s="232"/>
      <c r="D9" s="232"/>
      <c r="E9" s="232"/>
      <c r="F9" s="232"/>
      <c r="G9" s="232"/>
      <c r="H9" s="232"/>
      <c r="I9" s="232"/>
    </row>
    <row r="10" spans="1:9" ht="15">
      <c r="A10" s="228" t="s">
        <v>3</v>
      </c>
      <c r="B10" s="229"/>
      <c r="C10" s="229"/>
      <c r="D10" s="229"/>
      <c r="E10" s="229"/>
      <c r="F10" s="229"/>
      <c r="G10" s="229"/>
      <c r="H10" s="229"/>
      <c r="I10" s="229"/>
    </row>
    <row r="11" spans="1:9" ht="15">
      <c r="A11" s="228" t="s">
        <v>270</v>
      </c>
      <c r="B11" s="229"/>
      <c r="C11" s="229"/>
      <c r="D11" s="229"/>
      <c r="E11" s="229"/>
      <c r="F11" s="229"/>
      <c r="G11" s="229"/>
      <c r="H11" s="229"/>
      <c r="I11" s="229"/>
    </row>
    <row r="12" spans="1:9" s="1" customFormat="1" ht="10.5" customHeight="1">
      <c r="A12" s="226" t="s">
        <v>248</v>
      </c>
      <c r="B12" s="208"/>
      <c r="C12" s="208"/>
      <c r="D12" s="208"/>
      <c r="E12" s="208"/>
      <c r="F12" s="208"/>
      <c r="G12" s="208"/>
      <c r="H12" s="208"/>
      <c r="I12" s="208"/>
    </row>
    <row r="13" spans="1:9" s="7" customFormat="1" ht="50.1" customHeight="1">
      <c r="A13" s="227" t="s">
        <v>5</v>
      </c>
      <c r="B13" s="227"/>
      <c r="C13" s="227" t="s">
        <v>6</v>
      </c>
      <c r="D13" s="222"/>
      <c r="E13" s="222"/>
      <c r="F13" s="222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24" t="s">
        <v>11</v>
      </c>
      <c r="D14" s="225"/>
      <c r="E14" s="225"/>
      <c r="F14" s="225"/>
      <c r="G14" s="79" t="s">
        <v>265</v>
      </c>
      <c r="H14" s="93">
        <f>SUM(H15+H20+H21)</f>
        <v>1076738.3600000001</v>
      </c>
      <c r="I14" s="138">
        <f>SUM(I15+I20+I21)</f>
        <v>878420.29999999993</v>
      </c>
    </row>
    <row r="15" spans="1:9" ht="15.75">
      <c r="A15" s="10" t="s">
        <v>12</v>
      </c>
      <c r="B15" s="11" t="s">
        <v>13</v>
      </c>
      <c r="C15" s="219" t="s">
        <v>13</v>
      </c>
      <c r="D15" s="219"/>
      <c r="E15" s="219"/>
      <c r="F15" s="219"/>
      <c r="G15" s="79"/>
      <c r="H15" s="140">
        <f>SUM(H16:H19)</f>
        <v>1076093.3600000001</v>
      </c>
      <c r="I15" s="136">
        <f>SUM(I16:I19)</f>
        <v>878420.29999999993</v>
      </c>
    </row>
    <row r="16" spans="1:9" ht="15.75">
      <c r="A16" s="10" t="s">
        <v>14</v>
      </c>
      <c r="B16" s="11" t="s">
        <v>15</v>
      </c>
      <c r="C16" s="219" t="s">
        <v>15</v>
      </c>
      <c r="D16" s="219"/>
      <c r="E16" s="219"/>
      <c r="F16" s="219"/>
      <c r="G16" s="79"/>
      <c r="H16" s="13">
        <v>802219.24</v>
      </c>
      <c r="I16" s="13">
        <v>646159.68999999994</v>
      </c>
    </row>
    <row r="17" spans="1:9" ht="15.75">
      <c r="A17" s="10" t="s">
        <v>16</v>
      </c>
      <c r="B17" s="13" t="s">
        <v>17</v>
      </c>
      <c r="C17" s="221" t="s">
        <v>17</v>
      </c>
      <c r="D17" s="221"/>
      <c r="E17" s="221"/>
      <c r="F17" s="221"/>
      <c r="G17" s="79"/>
      <c r="H17" s="13">
        <v>250215.39</v>
      </c>
      <c r="I17" s="13">
        <v>209358.58</v>
      </c>
    </row>
    <row r="18" spans="1:9" ht="15.75">
      <c r="A18" s="10" t="s">
        <v>18</v>
      </c>
      <c r="B18" s="11" t="s">
        <v>19</v>
      </c>
      <c r="C18" s="221" t="s">
        <v>19</v>
      </c>
      <c r="D18" s="221"/>
      <c r="E18" s="221"/>
      <c r="F18" s="221"/>
      <c r="G18" s="79"/>
      <c r="H18" s="13">
        <v>7229.36</v>
      </c>
      <c r="I18" s="13">
        <v>18322.150000000001</v>
      </c>
    </row>
    <row r="19" spans="1:9" ht="15.75">
      <c r="A19" s="10" t="s">
        <v>20</v>
      </c>
      <c r="B19" s="13" t="s">
        <v>21</v>
      </c>
      <c r="C19" s="221" t="s">
        <v>21</v>
      </c>
      <c r="D19" s="221"/>
      <c r="E19" s="221"/>
      <c r="F19" s="221"/>
      <c r="G19" s="79"/>
      <c r="H19" s="13">
        <v>16429.37</v>
      </c>
      <c r="I19" s="13">
        <v>4579.88</v>
      </c>
    </row>
    <row r="20" spans="1:9" ht="15.75">
      <c r="A20" s="10" t="s">
        <v>22</v>
      </c>
      <c r="B20" s="11" t="s">
        <v>23</v>
      </c>
      <c r="C20" s="221" t="s">
        <v>23</v>
      </c>
      <c r="D20" s="221"/>
      <c r="E20" s="221"/>
      <c r="F20" s="221"/>
      <c r="G20" s="79"/>
      <c r="H20" s="94"/>
      <c r="I20" s="136"/>
    </row>
    <row r="21" spans="1:9" ht="15.75">
      <c r="A21" s="10" t="s">
        <v>24</v>
      </c>
      <c r="B21" s="11" t="s">
        <v>25</v>
      </c>
      <c r="C21" s="221" t="s">
        <v>25</v>
      </c>
      <c r="D21" s="221"/>
      <c r="E21" s="221"/>
      <c r="F21" s="221"/>
      <c r="G21" s="127" t="s">
        <v>266</v>
      </c>
      <c r="H21" s="136">
        <v>645</v>
      </c>
      <c r="I21" s="94">
        <v>0</v>
      </c>
    </row>
    <row r="22" spans="1:9" ht="15.75">
      <c r="A22" s="10" t="s">
        <v>26</v>
      </c>
      <c r="B22" s="13" t="s">
        <v>27</v>
      </c>
      <c r="C22" s="221" t="s">
        <v>27</v>
      </c>
      <c r="D22" s="221"/>
      <c r="E22" s="221"/>
      <c r="F22" s="221"/>
      <c r="G22" s="79"/>
      <c r="H22" s="136"/>
      <c r="I22" s="94"/>
    </row>
    <row r="23" spans="1:9" ht="15.75">
      <c r="A23" s="10" t="s">
        <v>28</v>
      </c>
      <c r="B23" s="13" t="s">
        <v>29</v>
      </c>
      <c r="C23" s="221" t="s">
        <v>29</v>
      </c>
      <c r="D23" s="221"/>
      <c r="E23" s="221"/>
      <c r="F23" s="221"/>
      <c r="G23" s="79"/>
      <c r="H23" s="94"/>
      <c r="I23" s="121"/>
    </row>
    <row r="24" spans="1:9" ht="15.75">
      <c r="A24" s="8" t="s">
        <v>30</v>
      </c>
      <c r="B24" s="9" t="s">
        <v>31</v>
      </c>
      <c r="C24" s="224" t="s">
        <v>31</v>
      </c>
      <c r="D24" s="224"/>
      <c r="E24" s="224"/>
      <c r="F24" s="224"/>
      <c r="G24" s="79" t="s">
        <v>263</v>
      </c>
      <c r="H24" s="93">
        <f>SUM(H25:H38)</f>
        <v>-1078502.1200000001</v>
      </c>
      <c r="I24" s="93">
        <f>SUM(I25:I38)</f>
        <v>-881429.65000000014</v>
      </c>
    </row>
    <row r="25" spans="1:9" ht="15.75">
      <c r="A25" s="10" t="s">
        <v>12</v>
      </c>
      <c r="B25" s="11" t="s">
        <v>32</v>
      </c>
      <c r="C25" s="221" t="s">
        <v>33</v>
      </c>
      <c r="D25" s="220"/>
      <c r="E25" s="220"/>
      <c r="F25" s="220"/>
      <c r="G25" s="127"/>
      <c r="H25" s="94">
        <v>-946159.11</v>
      </c>
      <c r="I25" s="94">
        <v>-765635.84</v>
      </c>
    </row>
    <row r="26" spans="1:9" ht="15.75">
      <c r="A26" s="10" t="s">
        <v>34</v>
      </c>
      <c r="B26" s="11" t="s">
        <v>35</v>
      </c>
      <c r="C26" s="221" t="s">
        <v>36</v>
      </c>
      <c r="D26" s="220"/>
      <c r="E26" s="220"/>
      <c r="F26" s="220"/>
      <c r="G26" s="79"/>
      <c r="H26" s="94">
        <v>-13875.93</v>
      </c>
      <c r="I26" s="94">
        <v>-14058.04</v>
      </c>
    </row>
    <row r="27" spans="1:9" ht="15.75">
      <c r="A27" s="10" t="s">
        <v>24</v>
      </c>
      <c r="B27" s="11" t="s">
        <v>37</v>
      </c>
      <c r="C27" s="221" t="s">
        <v>38</v>
      </c>
      <c r="D27" s="220"/>
      <c r="E27" s="220"/>
      <c r="F27" s="220"/>
      <c r="G27" s="117"/>
      <c r="H27" s="94">
        <v>-22821.82</v>
      </c>
      <c r="I27" s="94">
        <v>-34326.67</v>
      </c>
    </row>
    <row r="28" spans="1:9" ht="15.75">
      <c r="A28" s="10" t="s">
        <v>39</v>
      </c>
      <c r="B28" s="11" t="s">
        <v>40</v>
      </c>
      <c r="C28" s="219" t="s">
        <v>41</v>
      </c>
      <c r="D28" s="220"/>
      <c r="E28" s="220"/>
      <c r="F28" s="220"/>
      <c r="G28" s="79"/>
      <c r="H28" s="94">
        <v>-397.05</v>
      </c>
      <c r="I28" s="94">
        <v>-8658.81</v>
      </c>
    </row>
    <row r="29" spans="1:9" ht="15.75">
      <c r="A29" s="10" t="s">
        <v>42</v>
      </c>
      <c r="B29" s="11" t="s">
        <v>43</v>
      </c>
      <c r="C29" s="219" t="s">
        <v>44</v>
      </c>
      <c r="D29" s="220"/>
      <c r="E29" s="220"/>
      <c r="F29" s="220"/>
      <c r="G29" s="79"/>
      <c r="H29" s="94">
        <v>-798.12</v>
      </c>
      <c r="I29" s="94">
        <v>-390.15</v>
      </c>
    </row>
    <row r="30" spans="1:9" ht="15.75">
      <c r="A30" s="10" t="s">
        <v>45</v>
      </c>
      <c r="B30" s="11" t="s">
        <v>46</v>
      </c>
      <c r="C30" s="219" t="s">
        <v>47</v>
      </c>
      <c r="D30" s="220"/>
      <c r="E30" s="220"/>
      <c r="F30" s="220"/>
      <c r="G30" s="79"/>
      <c r="H30" s="94">
        <v>-2345.85</v>
      </c>
      <c r="I30" s="94">
        <v>-2539.25</v>
      </c>
    </row>
    <row r="31" spans="1:9" ht="15.75">
      <c r="A31" s="10" t="s">
        <v>48</v>
      </c>
      <c r="B31" s="11" t="s">
        <v>49</v>
      </c>
      <c r="C31" s="219" t="s">
        <v>50</v>
      </c>
      <c r="D31" s="220"/>
      <c r="E31" s="220"/>
      <c r="F31" s="220"/>
      <c r="G31" s="79"/>
      <c r="H31" s="94">
        <v>-15525.37</v>
      </c>
      <c r="I31" s="94">
        <v>-1385.77</v>
      </c>
    </row>
    <row r="32" spans="1:9" ht="15.75">
      <c r="A32" s="10" t="s">
        <v>51</v>
      </c>
      <c r="B32" s="11" t="s">
        <v>52</v>
      </c>
      <c r="C32" s="221" t="s">
        <v>52</v>
      </c>
      <c r="D32" s="220"/>
      <c r="E32" s="220"/>
      <c r="F32" s="220"/>
      <c r="G32" s="79"/>
      <c r="H32" s="94"/>
      <c r="I32" s="94"/>
    </row>
    <row r="33" spans="1:11" ht="15.75">
      <c r="A33" s="10" t="s">
        <v>53</v>
      </c>
      <c r="B33" s="11" t="s">
        <v>54</v>
      </c>
      <c r="C33" s="219" t="s">
        <v>54</v>
      </c>
      <c r="D33" s="220"/>
      <c r="E33" s="220"/>
      <c r="F33" s="220"/>
      <c r="G33" s="79"/>
      <c r="H33" s="94">
        <v>-41943.3</v>
      </c>
      <c r="I33" s="94">
        <v>-30504.46</v>
      </c>
    </row>
    <row r="34" spans="1:11" ht="15.75" customHeight="1">
      <c r="A34" s="10" t="s">
        <v>55</v>
      </c>
      <c r="B34" s="11" t="s">
        <v>56</v>
      </c>
      <c r="C34" s="221" t="s">
        <v>57</v>
      </c>
      <c r="D34" s="222"/>
      <c r="E34" s="222"/>
      <c r="F34" s="222"/>
      <c r="G34" s="79"/>
      <c r="H34" s="94">
        <v>-25285.47</v>
      </c>
      <c r="I34" s="94">
        <v>-11969.38</v>
      </c>
    </row>
    <row r="35" spans="1:11" ht="15.75" customHeight="1">
      <c r="A35" s="10" t="s">
        <v>58</v>
      </c>
      <c r="B35" s="11" t="s">
        <v>59</v>
      </c>
      <c r="C35" s="221" t="s">
        <v>60</v>
      </c>
      <c r="D35" s="220"/>
      <c r="E35" s="220"/>
      <c r="F35" s="220"/>
      <c r="G35" s="79"/>
      <c r="H35" s="94"/>
      <c r="I35" s="94"/>
    </row>
    <row r="36" spans="1:11" ht="15.75">
      <c r="A36" s="10" t="s">
        <v>61</v>
      </c>
      <c r="B36" s="11" t="s">
        <v>62</v>
      </c>
      <c r="C36" s="221" t="s">
        <v>63</v>
      </c>
      <c r="D36" s="220"/>
      <c r="E36" s="220"/>
      <c r="F36" s="220"/>
      <c r="G36" s="79"/>
      <c r="H36" s="94"/>
      <c r="I36" s="94"/>
    </row>
    <row r="37" spans="1:11" ht="15.75">
      <c r="A37" s="10" t="s">
        <v>64</v>
      </c>
      <c r="B37" s="11" t="s">
        <v>65</v>
      </c>
      <c r="C37" s="221" t="s">
        <v>66</v>
      </c>
      <c r="D37" s="220"/>
      <c r="E37" s="220"/>
      <c r="F37" s="220"/>
      <c r="G37" s="79"/>
      <c r="H37" s="94">
        <v>-4430.6000000000004</v>
      </c>
      <c r="I37" s="94">
        <v>-8264.51</v>
      </c>
    </row>
    <row r="38" spans="1:11" ht="15.75">
      <c r="A38" s="10" t="s">
        <v>67</v>
      </c>
      <c r="B38" s="11" t="s">
        <v>68</v>
      </c>
      <c r="C38" s="209" t="s">
        <v>69</v>
      </c>
      <c r="D38" s="210"/>
      <c r="E38" s="210"/>
      <c r="F38" s="211"/>
      <c r="G38" s="79"/>
      <c r="H38" s="94">
        <v>-4919.5</v>
      </c>
      <c r="I38" s="94">
        <v>-3696.77</v>
      </c>
      <c r="K38" s="5"/>
    </row>
    <row r="39" spans="1:11" ht="15.75">
      <c r="A39" s="9" t="s">
        <v>70</v>
      </c>
      <c r="B39" s="12" t="s">
        <v>71</v>
      </c>
      <c r="C39" s="212" t="s">
        <v>71</v>
      </c>
      <c r="D39" s="213"/>
      <c r="E39" s="213"/>
      <c r="F39" s="214"/>
      <c r="G39" s="127" t="s">
        <v>264</v>
      </c>
      <c r="H39" s="138">
        <f>SUM(H14+H24)</f>
        <v>-1763.7600000000093</v>
      </c>
      <c r="I39" s="93">
        <f>SUM(I14+I24)</f>
        <v>-3009.3500000002095</v>
      </c>
    </row>
    <row r="40" spans="1:11" ht="15.75">
      <c r="A40" s="9" t="s">
        <v>72</v>
      </c>
      <c r="B40" s="9" t="s">
        <v>73</v>
      </c>
      <c r="C40" s="218" t="s">
        <v>73</v>
      </c>
      <c r="D40" s="213"/>
      <c r="E40" s="213"/>
      <c r="F40" s="214"/>
      <c r="G40" s="127"/>
      <c r="H40" s="136">
        <v>2263.4</v>
      </c>
      <c r="I40" s="136">
        <v>3993.72</v>
      </c>
    </row>
    <row r="41" spans="1:11" ht="15.75">
      <c r="A41" s="13" t="s">
        <v>74</v>
      </c>
      <c r="B41" s="11" t="s">
        <v>75</v>
      </c>
      <c r="C41" s="209" t="s">
        <v>76</v>
      </c>
      <c r="D41" s="210"/>
      <c r="E41" s="210"/>
      <c r="F41" s="211"/>
      <c r="G41" s="127" t="s">
        <v>267</v>
      </c>
      <c r="H41" s="136">
        <v>2263.4</v>
      </c>
      <c r="I41" s="136">
        <v>3993.72</v>
      </c>
    </row>
    <row r="42" spans="1:11" ht="15.75">
      <c r="A42" s="13" t="s">
        <v>22</v>
      </c>
      <c r="B42" s="11" t="s">
        <v>77</v>
      </c>
      <c r="C42" s="209" t="s">
        <v>77</v>
      </c>
      <c r="D42" s="210"/>
      <c r="E42" s="210"/>
      <c r="F42" s="211"/>
      <c r="G42" s="79"/>
      <c r="H42" s="136"/>
      <c r="I42" s="94"/>
    </row>
    <row r="43" spans="1:11" ht="15.75">
      <c r="A43" s="13" t="s">
        <v>78</v>
      </c>
      <c r="B43" s="11" t="s">
        <v>79</v>
      </c>
      <c r="C43" s="209" t="s">
        <v>80</v>
      </c>
      <c r="D43" s="210"/>
      <c r="E43" s="210"/>
      <c r="F43" s="211"/>
      <c r="G43" s="81"/>
      <c r="H43" s="136"/>
      <c r="I43" s="122"/>
    </row>
    <row r="44" spans="1:11" ht="15.75">
      <c r="A44" s="9" t="s">
        <v>81</v>
      </c>
      <c r="B44" s="12" t="s">
        <v>82</v>
      </c>
      <c r="C44" s="212" t="s">
        <v>82</v>
      </c>
      <c r="D44" s="213"/>
      <c r="E44" s="213"/>
      <c r="F44" s="214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15" t="s">
        <v>84</v>
      </c>
      <c r="D45" s="216"/>
      <c r="E45" s="216"/>
      <c r="F45" s="217"/>
      <c r="G45" s="80"/>
      <c r="H45" s="136"/>
      <c r="I45" s="122"/>
    </row>
    <row r="46" spans="1:11" ht="15.75">
      <c r="A46" s="9" t="s">
        <v>85</v>
      </c>
      <c r="B46" s="12" t="s">
        <v>86</v>
      </c>
      <c r="C46" s="212" t="s">
        <v>86</v>
      </c>
      <c r="D46" s="213"/>
      <c r="E46" s="213"/>
      <c r="F46" s="214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3" t="s">
        <v>88</v>
      </c>
      <c r="D47" s="216"/>
      <c r="E47" s="216"/>
      <c r="F47" s="217"/>
      <c r="G47" s="79" t="s">
        <v>272</v>
      </c>
      <c r="H47" s="94">
        <f>SUM(H14+H24+H40+H44)</f>
        <v>499.63999999999078</v>
      </c>
      <c r="I47" s="94">
        <f>SUM(I14+I24+I40+I44)</f>
        <v>984.36999999979025</v>
      </c>
    </row>
    <row r="48" spans="1:11" ht="15.75">
      <c r="A48" s="9" t="s">
        <v>12</v>
      </c>
      <c r="B48" s="9" t="s">
        <v>89</v>
      </c>
      <c r="C48" s="218" t="s">
        <v>89</v>
      </c>
      <c r="D48" s="213"/>
      <c r="E48" s="213"/>
      <c r="F48" s="214"/>
      <c r="G48" s="80"/>
      <c r="H48" s="136"/>
      <c r="I48" s="122"/>
    </row>
    <row r="49" spans="1:9" ht="15.75">
      <c r="A49" s="9" t="s">
        <v>90</v>
      </c>
      <c r="B49" s="12" t="s">
        <v>91</v>
      </c>
      <c r="C49" s="212" t="s">
        <v>91</v>
      </c>
      <c r="D49" s="213"/>
      <c r="E49" s="213"/>
      <c r="F49" s="214"/>
      <c r="G49" s="79" t="s">
        <v>272</v>
      </c>
      <c r="H49" s="136">
        <v>499.64</v>
      </c>
      <c r="I49" s="94">
        <f>SUM(I47)</f>
        <v>984.36999999979025</v>
      </c>
    </row>
    <row r="50" spans="1:9" ht="15.75">
      <c r="A50" s="13" t="s">
        <v>12</v>
      </c>
      <c r="B50" s="11" t="s">
        <v>92</v>
      </c>
      <c r="C50" s="209" t="s">
        <v>92</v>
      </c>
      <c r="D50" s="210"/>
      <c r="E50" s="210"/>
      <c r="F50" s="211"/>
      <c r="G50" s="81"/>
      <c r="H50" s="136"/>
      <c r="I50" s="94"/>
    </row>
    <row r="51" spans="1:9" ht="11.25" customHeight="1">
      <c r="A51" s="13" t="s">
        <v>22</v>
      </c>
      <c r="B51" s="11" t="s">
        <v>93</v>
      </c>
      <c r="C51" s="209" t="s">
        <v>93</v>
      </c>
      <c r="D51" s="210"/>
      <c r="E51" s="210"/>
      <c r="F51" s="211"/>
      <c r="G51" s="81"/>
      <c r="H51" s="94"/>
      <c r="I51" s="122"/>
    </row>
    <row r="52" spans="1:9" ht="5.25" hidden="1" customHeight="1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175" t="s">
        <v>268</v>
      </c>
      <c r="D53" s="175"/>
      <c r="E53" s="175"/>
      <c r="F53" s="16"/>
      <c r="G53" s="77"/>
      <c r="H53" s="176" t="s">
        <v>269</v>
      </c>
      <c r="I53" s="176"/>
    </row>
    <row r="54" spans="1:9" s="1" customFormat="1" ht="11.25" customHeight="1">
      <c r="B54" s="17"/>
      <c r="C54" s="207" t="s">
        <v>94</v>
      </c>
      <c r="D54" s="208"/>
      <c r="G54" s="130" t="s">
        <v>95</v>
      </c>
      <c r="H54" s="205" t="s">
        <v>96</v>
      </c>
      <c r="I54" s="206"/>
    </row>
    <row r="56" spans="1:9" ht="15.75">
      <c r="C56" s="202" t="s">
        <v>245</v>
      </c>
      <c r="D56" s="202"/>
      <c r="E56" s="78"/>
      <c r="F56" s="16"/>
      <c r="G56" s="77"/>
      <c r="H56" s="203" t="s">
        <v>246</v>
      </c>
      <c r="I56" s="204"/>
    </row>
    <row r="57" spans="1:9">
      <c r="G57" s="130" t="s">
        <v>95</v>
      </c>
      <c r="H57" s="205" t="s">
        <v>96</v>
      </c>
      <c r="I57" s="206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4"/>
  <sheetViews>
    <sheetView topLeftCell="A2" workbookViewId="0">
      <selection activeCell="E18" sqref="E18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44104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40913.269999999997</v>
      </c>
      <c r="D12" s="100">
        <f t="shared" ref="D12:M12" si="0">SUM(D13+D14)</f>
        <v>729559.43</v>
      </c>
      <c r="E12" s="100">
        <f t="shared" si="0"/>
        <v>0</v>
      </c>
      <c r="F12" s="100">
        <f t="shared" si="0"/>
        <v>123.82</v>
      </c>
      <c r="G12" s="100">
        <f t="shared" si="0"/>
        <v>0</v>
      </c>
      <c r="H12" s="100">
        <f t="shared" si="0"/>
        <v>0</v>
      </c>
      <c r="I12" s="100">
        <f t="shared" si="0"/>
        <v>-727921.95000000007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42674.570000000051</v>
      </c>
    </row>
    <row r="13" spans="1:13" ht="15" customHeight="1">
      <c r="A13" s="72" t="s">
        <v>189</v>
      </c>
      <c r="B13" s="74" t="s">
        <v>190</v>
      </c>
      <c r="C13" s="101">
        <v>40913.269999999997</v>
      </c>
      <c r="D13" s="134">
        <v>3500</v>
      </c>
      <c r="E13" s="151">
        <v>13821.21</v>
      </c>
      <c r="F13" s="151">
        <v>123.82</v>
      </c>
      <c r="G13" s="151"/>
      <c r="H13" s="151"/>
      <c r="I13" s="151">
        <v>-15842.29</v>
      </c>
      <c r="J13" s="151"/>
      <c r="K13" s="151"/>
      <c r="L13" s="152"/>
      <c r="M13" s="153">
        <f>SUM(C13:L13)</f>
        <v>42516.009999999995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726059.43</v>
      </c>
      <c r="E14" s="151">
        <v>-13821.21</v>
      </c>
      <c r="F14" s="151"/>
      <c r="G14" s="151"/>
      <c r="H14" s="151"/>
      <c r="I14" s="151">
        <v>-712079.66</v>
      </c>
      <c r="J14" s="151"/>
      <c r="K14" s="151"/>
      <c r="L14" s="152"/>
      <c r="M14" s="153">
        <f>SUM(C14:L14)</f>
        <v>158.56000000005588</v>
      </c>
    </row>
    <row r="15" spans="1:13" ht="55.5" customHeight="1">
      <c r="A15" s="71" t="s">
        <v>193</v>
      </c>
      <c r="B15" s="73" t="s">
        <v>235</v>
      </c>
      <c r="C15" s="100">
        <f>SUM(C16+C17)</f>
        <v>648309.04</v>
      </c>
      <c r="D15" s="135">
        <f t="shared" ref="D15:L15" si="1">SUM(D16+D17)</f>
        <v>215745.41</v>
      </c>
      <c r="E15" s="135">
        <f t="shared" si="1"/>
        <v>0</v>
      </c>
      <c r="F15" s="135">
        <f t="shared" si="1"/>
        <v>1846.81</v>
      </c>
      <c r="G15" s="135">
        <f t="shared" si="1"/>
        <v>0</v>
      </c>
      <c r="H15" s="135">
        <f t="shared" si="1"/>
        <v>0</v>
      </c>
      <c r="I15" s="135">
        <f t="shared" si="1"/>
        <v>-228063.95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637837.31000000006</v>
      </c>
    </row>
    <row r="16" spans="1:13" ht="15" customHeight="1">
      <c r="A16" s="72" t="s">
        <v>194</v>
      </c>
      <c r="B16" s="74" t="s">
        <v>190</v>
      </c>
      <c r="C16" s="101">
        <v>648181.04</v>
      </c>
      <c r="D16" s="134">
        <v>3045.88</v>
      </c>
      <c r="E16" s="134">
        <v>11664.41</v>
      </c>
      <c r="F16" s="134">
        <v>1846.81</v>
      </c>
      <c r="G16" s="134"/>
      <c r="H16" s="134"/>
      <c r="I16" s="134">
        <v>-27500.83</v>
      </c>
      <c r="J16" s="134"/>
      <c r="K16" s="101"/>
      <c r="L16" s="108"/>
      <c r="M16" s="139">
        <f t="shared" si="2"/>
        <v>637237.31000000017</v>
      </c>
    </row>
    <row r="17" spans="1:13" ht="15" customHeight="1">
      <c r="A17" s="72" t="s">
        <v>195</v>
      </c>
      <c r="B17" s="74" t="s">
        <v>191</v>
      </c>
      <c r="C17" s="101">
        <v>128</v>
      </c>
      <c r="D17" s="134">
        <v>212699.53</v>
      </c>
      <c r="E17" s="134">
        <v>-11664.41</v>
      </c>
      <c r="F17" s="134"/>
      <c r="G17" s="134"/>
      <c r="H17" s="134"/>
      <c r="I17" s="134">
        <v>-200563.12</v>
      </c>
      <c r="J17" s="134"/>
      <c r="K17" s="101"/>
      <c r="L17" s="108"/>
      <c r="M17" s="115">
        <f t="shared" si="2"/>
        <v>600</v>
      </c>
    </row>
    <row r="18" spans="1:13" ht="111.75" customHeight="1">
      <c r="A18" s="71" t="s">
        <v>196</v>
      </c>
      <c r="B18" s="73" t="s">
        <v>236</v>
      </c>
      <c r="C18" s="100">
        <f>SUM(C19+C20)</f>
        <v>732.18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7116.14</v>
      </c>
      <c r="G18" s="135">
        <f t="shared" si="3"/>
        <v>0</v>
      </c>
      <c r="H18" s="135">
        <f t="shared" si="3"/>
        <v>0</v>
      </c>
      <c r="I18" s="135">
        <f t="shared" si="3"/>
        <v>-7229.36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618.96000000000095</v>
      </c>
    </row>
    <row r="19" spans="1:13" ht="15" customHeight="1">
      <c r="A19" s="72" t="s">
        <v>197</v>
      </c>
      <c r="B19" s="74" t="s">
        <v>190</v>
      </c>
      <c r="C19" s="101">
        <v>732.18</v>
      </c>
      <c r="D19" s="134"/>
      <c r="E19" s="134"/>
      <c r="F19" s="134">
        <v>7116.14</v>
      </c>
      <c r="G19" s="134"/>
      <c r="H19" s="134"/>
      <c r="I19" s="134">
        <v>-7229.36</v>
      </c>
      <c r="J19" s="134"/>
      <c r="K19" s="101"/>
      <c r="L19" s="108"/>
      <c r="M19" s="115">
        <f t="shared" si="2"/>
        <v>618.96000000000095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30020.6</v>
      </c>
      <c r="D21" s="135">
        <f t="shared" ref="D21:L21" si="4">SUM(D22+D23)</f>
        <v>200</v>
      </c>
      <c r="E21" s="135">
        <f t="shared" si="4"/>
        <v>0</v>
      </c>
      <c r="F21" s="135">
        <f t="shared" si="4"/>
        <v>2687.55</v>
      </c>
      <c r="G21" s="135">
        <f t="shared" si="4"/>
        <v>0</v>
      </c>
      <c r="H21" s="135">
        <f t="shared" si="4"/>
        <v>0</v>
      </c>
      <c r="I21" s="135">
        <f t="shared" si="4"/>
        <v>-16429.37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16478.780000000002</v>
      </c>
    </row>
    <row r="22" spans="1:13" ht="15" customHeight="1">
      <c r="A22" s="72" t="s">
        <v>201</v>
      </c>
      <c r="B22" s="74" t="s">
        <v>190</v>
      </c>
      <c r="C22" s="101">
        <v>11667.06</v>
      </c>
      <c r="D22" s="134"/>
      <c r="E22" s="134">
        <v>5345.8</v>
      </c>
      <c r="F22" s="134">
        <v>2687.55</v>
      </c>
      <c r="G22" s="134"/>
      <c r="H22" s="134"/>
      <c r="I22" s="134">
        <v>-6863.47</v>
      </c>
      <c r="J22" s="134"/>
      <c r="K22" s="101"/>
      <c r="L22" s="108"/>
      <c r="M22" s="115">
        <f t="shared" si="2"/>
        <v>12836.939999999999</v>
      </c>
    </row>
    <row r="23" spans="1:13" ht="15" customHeight="1">
      <c r="A23" s="72" t="s">
        <v>202</v>
      </c>
      <c r="B23" s="74" t="s">
        <v>191</v>
      </c>
      <c r="C23" s="101">
        <v>18353.54</v>
      </c>
      <c r="D23" s="134">
        <v>200</v>
      </c>
      <c r="E23" s="134">
        <v>-5345.8</v>
      </c>
      <c r="F23" s="134"/>
      <c r="G23" s="134"/>
      <c r="H23" s="134"/>
      <c r="I23" s="134">
        <v>-9565.9</v>
      </c>
      <c r="J23" s="134"/>
      <c r="K23" s="101"/>
      <c r="L23" s="108"/>
      <c r="M23" s="115">
        <f t="shared" si="2"/>
        <v>3641.840000000002</v>
      </c>
    </row>
    <row r="24" spans="1:13" ht="15" customHeight="1">
      <c r="A24" s="71" t="s">
        <v>203</v>
      </c>
      <c r="B24" s="73" t="s">
        <v>237</v>
      </c>
      <c r="C24" s="100">
        <f>SUM(C12+C15+C18+C21)</f>
        <v>719975.09000000008</v>
      </c>
      <c r="D24" s="135">
        <f t="shared" ref="D24:M24" si="5">SUM(D12+D15+D18+D21)</f>
        <v>945504.84000000008</v>
      </c>
      <c r="E24" s="135">
        <f t="shared" si="5"/>
        <v>0</v>
      </c>
      <c r="F24" s="135">
        <f t="shared" si="5"/>
        <v>11774.32</v>
      </c>
      <c r="G24" s="135">
        <f t="shared" si="5"/>
        <v>0</v>
      </c>
      <c r="H24" s="135">
        <f t="shared" si="5"/>
        <v>0</v>
      </c>
      <c r="I24" s="135">
        <f t="shared" si="5"/>
        <v>-979644.63000000012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697609.62000000011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268</v>
      </c>
      <c r="C26" s="162"/>
      <c r="D26" s="237"/>
      <c r="E26" s="237"/>
      <c r="F26" s="155"/>
      <c r="G26" s="176" t="s">
        <v>269</v>
      </c>
      <c r="H26" s="176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04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Vartotojas</cp:lastModifiedBy>
  <cp:lastPrinted>2020-10-27T12:38:25Z</cp:lastPrinted>
  <dcterms:created xsi:type="dcterms:W3CDTF">2010-05-06T12:14:22Z</dcterms:created>
  <dcterms:modified xsi:type="dcterms:W3CDTF">2020-10-27T14:33:19Z</dcterms:modified>
</cp:coreProperties>
</file>