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Balansas 2020  II - Copy\"/>
    </mc:Choice>
  </mc:AlternateContent>
  <bookViews>
    <workbookView xWindow="0" yWindow="0" windowWidth="23040" windowHeight="9792" activeTab="2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F20" i="4" l="1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s="1"/>
  <c r="C12" i="18"/>
  <c r="I24" i="18" l="1"/>
  <c r="C24" i="18"/>
  <c r="F24" i="18"/>
  <c r="E24" i="18"/>
  <c r="M21" i="18"/>
  <c r="M18" i="18"/>
  <c r="M15" i="18"/>
  <c r="M12" i="18"/>
  <c r="M24" i="18" l="1"/>
  <c r="G90" i="4"/>
  <c r="G84" i="4" s="1"/>
  <c r="F90" i="4"/>
  <c r="F84" i="4" s="1"/>
  <c r="G86" i="4"/>
  <c r="F86" i="4"/>
  <c r="G75" i="4"/>
  <c r="F75" i="4"/>
  <c r="G69" i="4"/>
  <c r="G65" i="4"/>
  <c r="F65" i="4"/>
  <c r="G59" i="4"/>
  <c r="F59" i="4"/>
  <c r="G47" i="4"/>
  <c r="F47" i="4"/>
  <c r="G40" i="4"/>
  <c r="F40" i="4"/>
  <c r="G25" i="4"/>
  <c r="F25" i="4"/>
  <c r="F19" i="4" s="1"/>
  <c r="G20" i="4"/>
  <c r="G39" i="4" l="1"/>
  <c r="G64" i="4"/>
  <c r="F39" i="4"/>
  <c r="F57" i="4" s="1"/>
  <c r="F64" i="4"/>
  <c r="G19" i="4"/>
  <c r="G57" i="4" s="1"/>
  <c r="F95" i="4"/>
  <c r="G95" i="4"/>
  <c r="I15" i="1"/>
  <c r="I14" i="1" s="1"/>
  <c r="I24" i="1"/>
  <c r="H15" i="1"/>
  <c r="H14" i="1" s="1"/>
  <c r="H24" i="1"/>
  <c r="H47" i="1" l="1"/>
  <c r="H49" i="1" s="1"/>
  <c r="I47" i="1"/>
  <c r="I49" i="1" s="1"/>
  <c r="I39" i="1"/>
  <c r="H39" i="1"/>
</calcChain>
</file>

<file path=xl/sharedStrings.xml><?xml version="1.0" encoding="utf-8"?>
<sst xmlns="http://schemas.openxmlformats.org/spreadsheetml/2006/main" count="376" uniqueCount="274">
  <si>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</si>
  <si>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</si>
  <si>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</si>
  <si>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</si>
  <si>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</si>
  <si>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</si>
  <si>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</si>
  <si>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</si>
  <si>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</si>
  <si>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</si>
  <si>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</si>
  <si>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</si>
  <si>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</si>
  <si>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</si>
  <si>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</si>
  <si>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</si>
  <si>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</si>
  <si>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</si>
  <si>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</si>
  <si>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</si>
  <si>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</si>
  <si>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</si>
  <si>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</si>
  <si>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</si>
  <si>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</si>
  <si>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</si>
  <si>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</si>
  <si>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</si>
  <si>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</si>
  <si>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</si>
  <si>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</si>
  <si>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</si>
  <si>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</si>
  <si>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</si>
  <si>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</si>
  <si>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</si>
  <si>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</si>
  <si>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</si>
  <si>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</si>
  <si>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</si>
  <si>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</si>
  <si>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</si>
  <si>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</si>
  <si>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</si>
  <si>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</si>
  <si>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</si>
  <si>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</si>
  <si>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</si>
  <si>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</si>
  <si>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</si>
  <si>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</si>
  <si>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</si>
  <si>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</si>
  <si>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</si>
  <si>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</si>
  <si>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</si>
  <si>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</si>
  <si>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</si>
  <si>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</si>
  <si>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</si>
  <si>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</si>
  <si>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</si>
  <si>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</si>
  <si>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</si>
  <si>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</si>
  <si>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</si>
  <si>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</si>
  <si>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</si>
  <si>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</si>
  <si>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</si>
  <si>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</si>
  <si>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</si>
  <si>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</si>
  <si>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</si>
  <si>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</si>
  <si>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</si>
  <si>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</si>
  <si>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</si>
  <si>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</si>
  <si>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</si>
  <si>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</si>
  <si>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</si>
  <si>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</si>
  <si>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</si>
  <si>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</si>
  <si>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</si>
  <si>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</si>
  <si>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</si>
  <si>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</si>
  <si>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</si>
  <si>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</si>
  <si>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</si>
  <si>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</si>
  <si>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</si>
  <si>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</si>
  <si>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</si>
  <si>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</si>
  <si>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</si>
  <si>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</si>
  <si>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</si>
  <si>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</si>
  <si>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</si>
  <si>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</si>
  <si>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</si>
  <si>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</si>
  <si>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</si>
  <si>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</si>
  <si>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</si>
  <si>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</si>
  <si>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</si>
  <si>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</si>
  <si>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</si>
  <si>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</si>
  <si>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</si>
  <si>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</si>
  <si>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</si>
  <si>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</si>
  <si>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</si>
  <si>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</si>
  <si>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</si>
  <si>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</si>
  <si>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</si>
  <si>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</si>
  <si>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</si>
  <si>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</si>
  <si>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</si>
  <si>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</si>
  <si>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</si>
  <si>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</si>
  <si>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</si>
  <si>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</si>
  <si>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</si>
  <si>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</si>
  <si>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</si>
  <si>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</si>
  <si>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</si>
  <si>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</si>
  <si>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</si>
  <si>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</si>
  <si>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</si>
  <si>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</si>
  <si>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</si>
  <si>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</si>
  <si>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</si>
  <si>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</si>
  <si>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</si>
  <si>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</si>
  <si>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</si>
  <si>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</si>
  <si>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</si>
  <si>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</si>
  <si>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</si>
  <si>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</si>
  <si>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</si>
  <si>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</si>
  <si>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</si>
  <si>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</si>
  <si>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</si>
  <si>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</si>
  <si>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</si>
  <si>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</si>
  <si>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</si>
  <si>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</si>
  <si>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</si>
  <si>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</si>
  <si>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</si>
  <si>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</si>
  <si>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</si>
  <si>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</si>
  <si>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</si>
  <si>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</si>
  <si>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</si>
  <si>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</si>
  <si>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</si>
  <si>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</si>
  <si>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</si>
  <si>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</si>
  <si>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</si>
  <si>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</si>
  <si>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</si>
  <si>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</si>
  <si>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</si>
  <si>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</si>
  <si>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</si>
  <si>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</si>
  <si>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</si>
  <si>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</si>
  <si>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</si>
  <si>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</si>
  <si>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</si>
  <si>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</si>
  <si>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</si>
  <si>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</si>
  <si>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</si>
  <si>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</si>
  <si>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</si>
  <si>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</si>
  <si>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</si>
  <si>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</si>
  <si>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</si>
  <si>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</si>
  <si>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</si>
  <si>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</si>
  <si>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</si>
  <si>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</si>
  <si>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</si>
  <si>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</si>
  <si>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</si>
  <si>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</si>
  <si>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</si>
  <si>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</si>
  <si>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</si>
  <si>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</si>
  <si>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</si>
  <si>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</si>
  <si>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</si>
  <si>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</si>
  <si>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</si>
  <si>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</si>
  <si>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</si>
  <si>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</si>
  <si>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</si>
  <si>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</si>
  <si>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</si>
  <si>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</si>
  <si>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</si>
  <si>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</si>
  <si>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</si>
  <si>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</si>
  <si>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</si>
  <si>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</si>
  <si>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</si>
  <si>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</si>
  <si>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</si>
  <si>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</si>
  <si>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</si>
  <si>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</si>
  <si>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</si>
  <si>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</si>
  <si>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</si>
  <si>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</si>
  <si>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</si>
  <si>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</si>
  <si>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</si>
  <si>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</si>
  <si>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</si>
  <si>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</si>
  <si>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</si>
  <si>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</si>
  <si>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</si>
  <si>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</si>
  <si>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</si>
  <si>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</si>
  <si>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</si>
  <si>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</si>
  <si>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</si>
  <si>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</si>
  <si>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</si>
  <si>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</si>
  <si>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</si>
  <si>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</si>
  <si>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</si>
  <si>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</si>
  <si>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</si>
  <si>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</si>
  <si>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</si>
  <si>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</si>
  <si>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</si>
  <si>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>PAGAL 2020 M. BIRŽELIO 30 D. DUOMENIS</t>
  </si>
  <si>
    <t>Direktoriaus pavaduotojas administracijois ir ūkio reikalams, vaduojantis direktorių</t>
  </si>
  <si>
    <t>Gintautas Juška</t>
  </si>
  <si>
    <t>PAGAL 2020 M. BIRŽELIO 30 d. DUOMENIS</t>
  </si>
  <si>
    <t>Direktoriaus pavaduotojas administracijos ir ūkio reikalams, vaduojantis direktorių</t>
  </si>
  <si>
    <t xml:space="preserve">Direktoriaus pavaduotojas administracijos ir ūkio reikalams, vaduojantys direktorių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</si>
</sst>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" xfId="0" builtinId="0"/>
    <cellStyle name="Įprastas 2" xfId="5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79" workbookViewId="0">
      <selection activeCell="D100" sqref="D100"/>
    </sheetView>
  </sheetViews>
  <sheetFormatPr defaultRowHeight="13.2"/>
  <cols>
    <col min="1" max="1" width="7.109375" customWidth="1"/>
    <col min="2" max="2" width="6.109375" customWidth="1"/>
    <col min="3" max="3" width="5.88671875" customWidth="1"/>
    <col min="4" max="4" width="44.6640625" customWidth="1"/>
    <col min="5" max="5" width="9.88671875" customWidth="1"/>
    <col min="6" max="6" width="10.5546875" customWidth="1"/>
    <col min="7" max="7" width="11.5546875" customWidth="1"/>
  </cols>
  <sheetData>
    <row r="1" spans="1:7" ht="24" customHeight="1">
      <c r="D1" s="124"/>
      <c r="E1" s="163" t="s">
        <v>204</v>
      </c>
      <c r="F1" s="163"/>
      <c r="G1" s="163"/>
    </row>
    <row r="2" spans="1:7">
      <c r="E2" s="118" t="s">
        <v>97</v>
      </c>
      <c r="F2" s="119"/>
      <c r="G2" s="119"/>
    </row>
    <row r="4" spans="1:7">
      <c r="A4" s="164" t="s">
        <v>98</v>
      </c>
      <c r="B4" s="165"/>
      <c r="C4" s="165"/>
      <c r="D4" s="165"/>
      <c r="E4" s="165"/>
      <c r="F4" s="166"/>
      <c r="G4" s="166"/>
    </row>
    <row r="5" spans="1:7">
      <c r="A5" s="167"/>
      <c r="B5" s="167"/>
      <c r="C5" s="167"/>
      <c r="D5" s="167"/>
      <c r="E5" s="167"/>
      <c r="F5" s="167"/>
      <c r="G5" s="167"/>
    </row>
    <row r="6" spans="1:7" ht="12.75" customHeight="1">
      <c r="A6" s="168" t="s">
        <v>239</v>
      </c>
      <c r="B6" s="168"/>
      <c r="C6" s="168"/>
      <c r="D6" s="168"/>
      <c r="E6" s="168"/>
      <c r="F6" s="168"/>
      <c r="G6" s="168"/>
    </row>
    <row r="7" spans="1:7">
      <c r="A7" s="164" t="s">
        <v>99</v>
      </c>
      <c r="B7" s="169"/>
      <c r="C7" s="169"/>
      <c r="D7" s="169"/>
      <c r="E7" s="169"/>
      <c r="F7" s="170"/>
      <c r="G7" s="170"/>
    </row>
    <row r="8" spans="1:7" ht="12.75" customHeight="1">
      <c r="A8" s="171" t="s">
        <v>240</v>
      </c>
      <c r="B8" s="172"/>
      <c r="C8" s="172"/>
      <c r="D8" s="172"/>
      <c r="E8" s="172"/>
      <c r="F8" s="172"/>
      <c r="G8" s="172"/>
    </row>
    <row r="9" spans="1:7">
      <c r="A9" s="173" t="s">
        <v>100</v>
      </c>
      <c r="B9" s="174"/>
      <c r="C9" s="174"/>
      <c r="D9" s="174"/>
      <c r="E9" s="174"/>
      <c r="F9" s="175"/>
      <c r="G9" s="175"/>
    </row>
    <row r="10" spans="1:7">
      <c r="A10" s="175"/>
      <c r="B10" s="175"/>
      <c r="C10" s="175"/>
      <c r="D10" s="175"/>
      <c r="E10" s="175"/>
      <c r="F10" s="175"/>
      <c r="G10" s="175"/>
    </row>
    <row r="11" spans="1:7">
      <c r="A11" s="176"/>
      <c r="B11" s="170"/>
      <c r="C11" s="170"/>
      <c r="D11" s="170"/>
      <c r="E11" s="170"/>
      <c r="F11" s="18"/>
      <c r="G11" s="18"/>
    </row>
    <row r="12" spans="1:7">
      <c r="A12" s="177" t="s">
        <v>101</v>
      </c>
      <c r="B12" s="178"/>
      <c r="C12" s="178"/>
      <c r="D12" s="178"/>
      <c r="E12" s="178"/>
      <c r="F12" s="179"/>
      <c r="G12" s="179"/>
    </row>
    <row r="13" spans="1:7">
      <c r="A13" s="177" t="s">
        <v>271</v>
      </c>
      <c r="B13" s="178"/>
      <c r="C13" s="178"/>
      <c r="D13" s="178"/>
      <c r="E13" s="178"/>
      <c r="F13" s="179"/>
      <c r="G13" s="179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0">
        <v>44026</v>
      </c>
      <c r="B15" s="169"/>
      <c r="C15" s="169"/>
      <c r="D15" s="169"/>
      <c r="E15" s="169"/>
      <c r="F15" s="170"/>
      <c r="G15" s="170"/>
    </row>
    <row r="16" spans="1:7">
      <c r="A16" s="164" t="s">
        <v>4</v>
      </c>
      <c r="B16" s="164"/>
      <c r="C16" s="164"/>
      <c r="D16" s="164"/>
      <c r="E16" s="164"/>
      <c r="F16" s="170"/>
      <c r="G16" s="170"/>
    </row>
    <row r="17" spans="1:7" ht="27" customHeight="1">
      <c r="A17" s="145"/>
      <c r="B17" s="143"/>
      <c r="C17" s="143"/>
      <c r="D17" s="143"/>
      <c r="E17" s="161" t="s">
        <v>247</v>
      </c>
      <c r="F17" s="162"/>
      <c r="G17" s="162"/>
    </row>
    <row r="18" spans="1:7" ht="66">
      <c r="A18" s="20" t="s">
        <v>5</v>
      </c>
      <c r="B18" s="184" t="s">
        <v>6</v>
      </c>
      <c r="C18" s="185"/>
      <c r="D18" s="186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697956.33</v>
      </c>
      <c r="G19" s="98">
        <f>SUM(G20+G25+G36+G37)</f>
        <v>701493.54999999993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679.36</v>
      </c>
      <c r="G20" s="95">
        <f>SUM(G21:G24)</f>
        <v>784.6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679.36</v>
      </c>
      <c r="G22" s="95">
        <v>784.6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697276.97</v>
      </c>
      <c r="G25" s="95">
        <f>SUM(G26:G35)</f>
        <v>700708.95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639961.24</v>
      </c>
      <c r="G27" s="95">
        <v>647151.81999999995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6871.5</v>
      </c>
      <c r="G33" s="95">
        <v>4196.5</v>
      </c>
    </row>
    <row r="34" spans="1:7">
      <c r="A34" s="29" t="s">
        <v>132</v>
      </c>
      <c r="B34" s="187" t="s">
        <v>205</v>
      </c>
      <c r="C34" s="182"/>
      <c r="D34" s="183"/>
      <c r="E34" s="84"/>
      <c r="F34" s="95">
        <v>50444.23</v>
      </c>
      <c r="G34" s="95">
        <v>49360.63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242947.28</v>
      </c>
      <c r="G39" s="98">
        <f>SUM(G40+G46+G47+G54+G55)</f>
        <v>96074.59</v>
      </c>
    </row>
    <row r="40" spans="1:7">
      <c r="A40" s="39" t="s">
        <v>12</v>
      </c>
      <c r="B40" s="187" t="s">
        <v>139</v>
      </c>
      <c r="C40" s="182"/>
      <c r="D40" s="183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87" t="s">
        <v>206</v>
      </c>
      <c r="C41" s="182"/>
      <c r="D41" s="183"/>
      <c r="E41" s="84"/>
      <c r="F41" s="95"/>
      <c r="G41" s="95"/>
    </row>
    <row r="42" spans="1:7">
      <c r="A42" s="43" t="s">
        <v>109</v>
      </c>
      <c r="B42" s="187" t="s">
        <v>207</v>
      </c>
      <c r="C42" s="182"/>
      <c r="D42" s="183"/>
      <c r="E42" s="84"/>
      <c r="F42" s="95"/>
      <c r="G42" s="95"/>
    </row>
    <row r="43" spans="1:7">
      <c r="A43" s="43" t="s">
        <v>111</v>
      </c>
      <c r="B43" s="187" t="s">
        <v>208</v>
      </c>
      <c r="C43" s="182"/>
      <c r="D43" s="183"/>
      <c r="E43" s="84"/>
      <c r="F43" s="95"/>
      <c r="G43" s="95"/>
    </row>
    <row r="44" spans="1:7">
      <c r="A44" s="43" t="s">
        <v>113</v>
      </c>
      <c r="B44" s="187" t="s">
        <v>209</v>
      </c>
      <c r="C44" s="182"/>
      <c r="D44" s="183"/>
      <c r="E44" s="84"/>
      <c r="F44" s="95"/>
      <c r="G44" s="95"/>
    </row>
    <row r="45" spans="1:7" ht="12.75" customHeight="1">
      <c r="A45" s="44" t="s">
        <v>140</v>
      </c>
      <c r="B45" s="188" t="s">
        <v>210</v>
      </c>
      <c r="C45" s="182"/>
      <c r="D45" s="183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155331.13</v>
      </c>
      <c r="G46" s="95">
        <v>128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77747.05</v>
      </c>
      <c r="G47" s="98">
        <f>SUM(G49:G53)</f>
        <v>77593.05</v>
      </c>
    </row>
    <row r="48" spans="1:7">
      <c r="A48" s="43" t="s">
        <v>143</v>
      </c>
      <c r="B48" s="181" t="s">
        <v>249</v>
      </c>
      <c r="C48" s="189"/>
      <c r="D48" s="190"/>
      <c r="E48" s="126"/>
      <c r="F48" s="98"/>
      <c r="G48" s="98"/>
    </row>
    <row r="49" spans="1:7">
      <c r="A49" s="48" t="s">
        <v>243</v>
      </c>
      <c r="B49" s="187" t="s">
        <v>211</v>
      </c>
      <c r="C49" s="182"/>
      <c r="D49" s="183"/>
      <c r="E49" s="86"/>
      <c r="F49" s="96"/>
      <c r="G49" s="96"/>
    </row>
    <row r="50" spans="1:7">
      <c r="A50" s="43" t="s">
        <v>250</v>
      </c>
      <c r="B50" s="187" t="s">
        <v>212</v>
      </c>
      <c r="C50" s="182"/>
      <c r="D50" s="183"/>
      <c r="E50" s="126"/>
      <c r="F50" s="95"/>
      <c r="G50" s="95"/>
    </row>
    <row r="51" spans="1:7" ht="12.75" customHeight="1">
      <c r="A51" s="43" t="s">
        <v>144</v>
      </c>
      <c r="B51" s="181" t="s">
        <v>213</v>
      </c>
      <c r="C51" s="182"/>
      <c r="D51" s="183"/>
      <c r="E51" s="84"/>
      <c r="F51" s="95"/>
      <c r="G51" s="95"/>
    </row>
    <row r="52" spans="1:7">
      <c r="A52" s="43" t="s">
        <v>145</v>
      </c>
      <c r="B52" s="187" t="s">
        <v>214</v>
      </c>
      <c r="C52" s="182"/>
      <c r="D52" s="183"/>
      <c r="E52" s="126" t="s">
        <v>256</v>
      </c>
      <c r="F52" s="95">
        <v>77747.05</v>
      </c>
      <c r="G52" s="95">
        <v>77593.05</v>
      </c>
    </row>
    <row r="53" spans="1:7">
      <c r="A53" s="43" t="s">
        <v>244</v>
      </c>
      <c r="B53" s="187" t="s">
        <v>215</v>
      </c>
      <c r="C53" s="182"/>
      <c r="D53" s="183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9869.1</v>
      </c>
      <c r="G55" s="95">
        <v>18353.54</v>
      </c>
    </row>
    <row r="56" spans="1:7">
      <c r="A56" s="52"/>
      <c r="B56" s="191"/>
      <c r="C56" s="182"/>
      <c r="D56" s="183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940903.61</v>
      </c>
      <c r="G57" s="133">
        <f>SUM(G19+G38+G39)</f>
        <v>797568.1399999999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 t="s">
        <v>267</v>
      </c>
      <c r="F59" s="98">
        <f>SUM(F60:F63)</f>
        <v>862527.65</v>
      </c>
      <c r="G59" s="98">
        <f>SUM(G60:G63)</f>
        <v>719975.09000000008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191485.62</v>
      </c>
      <c r="G60" s="95">
        <v>40913.269999999997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651505.30000000005</v>
      </c>
      <c r="G61" s="97">
        <v>648309.04</v>
      </c>
    </row>
    <row r="62" spans="1:7">
      <c r="A62" s="25" t="s">
        <v>24</v>
      </c>
      <c r="B62" s="192" t="s">
        <v>151</v>
      </c>
      <c r="C62" s="189"/>
      <c r="D62" s="190"/>
      <c r="E62" s="84"/>
      <c r="F62" s="95">
        <v>663.6</v>
      </c>
      <c r="G62" s="95">
        <v>732.18</v>
      </c>
    </row>
    <row r="63" spans="1:7">
      <c r="A63" s="25" t="s">
        <v>152</v>
      </c>
      <c r="B63" s="193" t="s">
        <v>153</v>
      </c>
      <c r="C63" s="182"/>
      <c r="D63" s="183"/>
      <c r="E63" s="84"/>
      <c r="F63" s="95">
        <v>18873.13</v>
      </c>
      <c r="G63" s="95">
        <v>30020.6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77747.05</v>
      </c>
      <c r="G64" s="98">
        <f>SUM(G65+G69)</f>
        <v>77593.05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v>77747.05</v>
      </c>
      <c r="G69" s="99">
        <f>SUM(G70+G71+G72+G73+G75+G78+G79+G80+G81+G82+G83)</f>
        <v>77593.05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87" t="s">
        <v>216</v>
      </c>
      <c r="C73" s="182"/>
      <c r="D73" s="183"/>
      <c r="E73" s="85"/>
      <c r="F73" s="95"/>
      <c r="G73" s="95"/>
    </row>
    <row r="74" spans="1:7">
      <c r="A74" s="29" t="s">
        <v>124</v>
      </c>
      <c r="B74" s="181" t="s">
        <v>251</v>
      </c>
      <c r="C74" s="189"/>
      <c r="D74" s="190"/>
      <c r="E74" s="85"/>
      <c r="F74" s="95"/>
      <c r="G74" s="95"/>
    </row>
    <row r="75" spans="1:7">
      <c r="A75" s="29" t="s">
        <v>126</v>
      </c>
      <c r="B75" s="187" t="s">
        <v>217</v>
      </c>
      <c r="C75" s="182"/>
      <c r="D75" s="183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81" t="s">
        <v>218</v>
      </c>
      <c r="C76" s="182"/>
      <c r="D76" s="183"/>
      <c r="E76" s="85"/>
      <c r="F76" s="95"/>
      <c r="G76" s="95"/>
    </row>
    <row r="77" spans="1:7" ht="13.65" customHeight="1">
      <c r="A77" s="43" t="s">
        <v>253</v>
      </c>
      <c r="B77" s="181" t="s">
        <v>219</v>
      </c>
      <c r="C77" s="182"/>
      <c r="D77" s="183"/>
      <c r="E77" s="84"/>
      <c r="F77" s="95"/>
      <c r="G77" s="95"/>
    </row>
    <row r="78" spans="1:7">
      <c r="A78" s="43" t="s">
        <v>128</v>
      </c>
      <c r="B78" s="187" t="s">
        <v>220</v>
      </c>
      <c r="C78" s="182"/>
      <c r="D78" s="183"/>
      <c r="E78" s="84"/>
      <c r="F78" s="95"/>
      <c r="G78" s="95"/>
    </row>
    <row r="79" spans="1:7">
      <c r="A79" s="43" t="s">
        <v>130</v>
      </c>
      <c r="B79" s="187" t="s">
        <v>221</v>
      </c>
      <c r="C79" s="182"/>
      <c r="D79" s="183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960.26</v>
      </c>
      <c r="G80" s="95">
        <v>869.05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62.79</v>
      </c>
      <c r="G81" s="95"/>
    </row>
    <row r="82" spans="1:7">
      <c r="A82" s="29" t="s">
        <v>254</v>
      </c>
      <c r="B82" s="187" t="s">
        <v>222</v>
      </c>
      <c r="C82" s="182"/>
      <c r="D82" s="183"/>
      <c r="E82" s="126" t="s">
        <v>260</v>
      </c>
      <c r="F82" s="95">
        <v>76724</v>
      </c>
      <c r="G82" s="95">
        <v>76724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/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f>SUM(F90)</f>
        <v>628.91</v>
      </c>
      <c r="G84" s="95">
        <f>SUM(G90)</f>
        <v>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93" t="s">
        <v>169</v>
      </c>
      <c r="C86" s="182"/>
      <c r="D86" s="183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628.91</v>
      </c>
      <c r="G90" s="95">
        <f>SUM(G91+G92)</f>
        <v>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628.91</v>
      </c>
      <c r="G91" s="95">
        <v>-120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/>
      <c r="G92" s="95">
        <v>120</v>
      </c>
    </row>
    <row r="93" spans="1:7">
      <c r="A93" s="22"/>
      <c r="B93" s="197"/>
      <c r="C93" s="189"/>
      <c r="D93" s="190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" customHeight="1">
      <c r="A95" s="22"/>
      <c r="B95" s="181" t="s">
        <v>178</v>
      </c>
      <c r="C95" s="198"/>
      <c r="D95" s="199"/>
      <c r="E95" s="84"/>
      <c r="F95" s="133">
        <f>SUM(F59+F64+F84)</f>
        <v>940903.6100000001</v>
      </c>
      <c r="G95" s="133">
        <f>SUM(G59+G64+G84+G93)</f>
        <v>797568.14000000013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" customHeight="1">
      <c r="A97" s="143"/>
      <c r="B97" s="200" t="s">
        <v>272</v>
      </c>
      <c r="C97" s="200"/>
      <c r="D97" s="200"/>
      <c r="E97" s="128" t="s">
        <v>179</v>
      </c>
      <c r="F97" s="201" t="s">
        <v>270</v>
      </c>
      <c r="G97" s="201"/>
    </row>
    <row r="98" spans="1:7">
      <c r="A98" s="144"/>
      <c r="B98" s="164" t="s">
        <v>180</v>
      </c>
      <c r="C98" s="194"/>
      <c r="D98" s="194"/>
      <c r="E98" s="129" t="s">
        <v>95</v>
      </c>
      <c r="F98" s="164" t="s">
        <v>96</v>
      </c>
      <c r="G98" s="164"/>
    </row>
    <row r="99" spans="1:7" ht="27.75" customHeight="1"/>
    <row r="100" spans="1:7">
      <c r="E100" s="132"/>
    </row>
    <row r="101" spans="1:7" ht="15.6">
      <c r="B101" s="195" t="s">
        <v>245</v>
      </c>
      <c r="C101" s="195"/>
      <c r="D101" s="195"/>
      <c r="E101" s="129" t="s">
        <v>95</v>
      </c>
      <c r="F101" s="196" t="s">
        <v>246</v>
      </c>
      <c r="G101" s="196"/>
    </row>
  </sheetData>
  <mergeCells count="46"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2" workbookViewId="0">
      <selection activeCell="D55" sqref="D55"/>
    </sheetView>
  </sheetViews>
  <sheetFormatPr defaultColWidth="9.109375" defaultRowHeight="13.2"/>
  <cols>
    <col min="1" max="1" width="8" style="2" customWidth="1"/>
    <col min="2" max="2" width="1.5546875" style="2" hidden="1" customWidth="1"/>
    <col min="3" max="3" width="30.109375" style="2" customWidth="1"/>
    <col min="4" max="4" width="18.33203125" style="2" customWidth="1"/>
    <col min="5" max="5" width="0" style="2" hidden="1" customWidth="1"/>
    <col min="6" max="6" width="11.6640625" style="2" customWidth="1"/>
    <col min="7" max="7" width="14" style="2" customWidth="1"/>
    <col min="8" max="9" width="13.109375" style="2" customWidth="1"/>
    <col min="10" max="16384" width="9.109375" style="2"/>
  </cols>
  <sheetData>
    <row r="1" spans="1:9" ht="12.75" customHeight="1">
      <c r="D1" s="3"/>
      <c r="G1" s="163" t="s">
        <v>223</v>
      </c>
      <c r="H1" s="163"/>
      <c r="I1" s="163"/>
    </row>
    <row r="2" spans="1:9" ht="11.25" customHeight="1">
      <c r="G2" s="120" t="s">
        <v>97</v>
      </c>
      <c r="H2" s="5"/>
      <c r="I2" s="5"/>
    </row>
    <row r="3" spans="1:9" ht="15.6">
      <c r="A3" s="205" t="s">
        <v>0</v>
      </c>
      <c r="B3" s="167"/>
      <c r="C3" s="167"/>
      <c r="D3" s="167"/>
      <c r="E3" s="167"/>
      <c r="F3" s="167"/>
      <c r="G3" s="167"/>
      <c r="H3" s="167"/>
      <c r="I3" s="167"/>
    </row>
    <row r="4" spans="1:9" ht="15.6">
      <c r="A4" s="206" t="s">
        <v>1</v>
      </c>
      <c r="B4" s="207"/>
      <c r="C4" s="207"/>
      <c r="D4" s="207"/>
      <c r="E4" s="207"/>
      <c r="F4" s="207"/>
      <c r="G4" s="207"/>
      <c r="H4" s="207"/>
      <c r="I4" s="207"/>
    </row>
    <row r="5" spans="1:9" ht="13.8">
      <c r="A5" s="208" t="s">
        <v>239</v>
      </c>
      <c r="B5" s="209"/>
      <c r="C5" s="209"/>
      <c r="D5" s="209"/>
      <c r="E5" s="209"/>
      <c r="F5" s="209"/>
      <c r="G5" s="209"/>
      <c r="H5" s="209"/>
      <c r="I5" s="209"/>
    </row>
    <row r="6" spans="1:9" ht="13.8">
      <c r="A6" s="171" t="s">
        <v>2</v>
      </c>
      <c r="B6" s="172"/>
      <c r="C6" s="172"/>
      <c r="D6" s="172"/>
      <c r="E6" s="172"/>
      <c r="F6" s="172"/>
      <c r="G6" s="172"/>
      <c r="H6" s="172"/>
      <c r="I6" s="172"/>
    </row>
    <row r="7" spans="1:9" ht="13.8">
      <c r="A7" s="171" t="s">
        <v>240</v>
      </c>
      <c r="B7" s="172"/>
      <c r="C7" s="172"/>
      <c r="D7" s="172"/>
      <c r="E7" s="172"/>
      <c r="F7" s="172"/>
      <c r="G7" s="172"/>
      <c r="H7" s="172"/>
      <c r="I7" s="172"/>
    </row>
    <row r="8" spans="1:9">
      <c r="A8" s="202" t="s">
        <v>242</v>
      </c>
      <c r="B8" s="202"/>
      <c r="C8" s="202"/>
      <c r="D8" s="202"/>
      <c r="E8" s="202"/>
      <c r="F8" s="202"/>
      <c r="G8" s="202"/>
      <c r="H8" s="202"/>
      <c r="I8" s="202"/>
    </row>
    <row r="9" spans="1:9" ht="13.8">
      <c r="A9" s="203"/>
      <c r="B9" s="204"/>
      <c r="C9" s="204"/>
      <c r="D9" s="204"/>
      <c r="E9" s="204"/>
      <c r="F9" s="204"/>
      <c r="G9" s="204"/>
      <c r="H9" s="204"/>
      <c r="I9" s="204"/>
    </row>
    <row r="10" spans="1:9" ht="13.8">
      <c r="A10" s="208" t="s">
        <v>3</v>
      </c>
      <c r="B10" s="209"/>
      <c r="C10" s="209"/>
      <c r="D10" s="209"/>
      <c r="E10" s="209"/>
      <c r="F10" s="209"/>
      <c r="G10" s="209"/>
      <c r="H10" s="209"/>
      <c r="I10" s="209"/>
    </row>
    <row r="11" spans="1:9" ht="13.8">
      <c r="A11" s="208" t="s">
        <v>268</v>
      </c>
      <c r="B11" s="209"/>
      <c r="C11" s="209"/>
      <c r="D11" s="209"/>
      <c r="E11" s="209"/>
      <c r="F11" s="209"/>
      <c r="G11" s="209"/>
      <c r="H11" s="209"/>
      <c r="I11" s="209"/>
    </row>
    <row r="12" spans="1:9" s="1" customFormat="1" ht="10.5" customHeight="1">
      <c r="A12" s="210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12" t="s">
        <v>5</v>
      </c>
      <c r="B13" s="212"/>
      <c r="C13" s="212" t="s">
        <v>6</v>
      </c>
      <c r="D13" s="213"/>
      <c r="E13" s="213"/>
      <c r="F13" s="213"/>
      <c r="G13" s="6" t="s">
        <v>7</v>
      </c>
      <c r="H13" s="6" t="s">
        <v>8</v>
      </c>
      <c r="I13" s="137" t="s">
        <v>9</v>
      </c>
    </row>
    <row r="14" spans="1:9" ht="15.6">
      <c r="A14" s="8" t="s">
        <v>10</v>
      </c>
      <c r="B14" s="9" t="s">
        <v>11</v>
      </c>
      <c r="C14" s="214" t="s">
        <v>11</v>
      </c>
      <c r="D14" s="215"/>
      <c r="E14" s="215"/>
      <c r="F14" s="215"/>
      <c r="G14" s="79" t="s">
        <v>265</v>
      </c>
      <c r="H14" s="93">
        <f>SUM(H15+H20+H21)</f>
        <v>703763.39</v>
      </c>
      <c r="I14" s="138">
        <f>SUM(I15+I20+I21)</f>
        <v>638989.32000000007</v>
      </c>
    </row>
    <row r="15" spans="1:9" ht="15.6">
      <c r="A15" s="10" t="s">
        <v>12</v>
      </c>
      <c r="B15" s="11" t="s">
        <v>13</v>
      </c>
      <c r="C15" s="216" t="s">
        <v>13</v>
      </c>
      <c r="D15" s="216"/>
      <c r="E15" s="216"/>
      <c r="F15" s="216"/>
      <c r="G15" s="79"/>
      <c r="H15" s="140">
        <f>SUM(H16:H19)</f>
        <v>703763.39</v>
      </c>
      <c r="I15" s="136">
        <f>SUM(I16:I19)</f>
        <v>638989.32000000007</v>
      </c>
    </row>
    <row r="16" spans="1:9" ht="15.6">
      <c r="A16" s="10" t="s">
        <v>14</v>
      </c>
      <c r="B16" s="11" t="s">
        <v>15</v>
      </c>
      <c r="C16" s="216" t="s">
        <v>15</v>
      </c>
      <c r="D16" s="216"/>
      <c r="E16" s="216"/>
      <c r="F16" s="216"/>
      <c r="G16" s="79"/>
      <c r="H16" s="13">
        <v>523222.55</v>
      </c>
      <c r="I16" s="13">
        <v>468714.33</v>
      </c>
    </row>
    <row r="17" spans="1:9" ht="15.6">
      <c r="A17" s="10" t="s">
        <v>16</v>
      </c>
      <c r="B17" s="13" t="s">
        <v>17</v>
      </c>
      <c r="C17" s="217" t="s">
        <v>17</v>
      </c>
      <c r="D17" s="217"/>
      <c r="E17" s="217"/>
      <c r="F17" s="217"/>
      <c r="G17" s="79"/>
      <c r="H17" s="13">
        <v>161647.59</v>
      </c>
      <c r="I17" s="13">
        <v>156130.49</v>
      </c>
    </row>
    <row r="18" spans="1:9" ht="15.6">
      <c r="A18" s="10" t="s">
        <v>18</v>
      </c>
      <c r="B18" s="11" t="s">
        <v>19</v>
      </c>
      <c r="C18" s="217" t="s">
        <v>19</v>
      </c>
      <c r="D18" s="217"/>
      <c r="E18" s="217"/>
      <c r="F18" s="217"/>
      <c r="G18" s="79"/>
      <c r="H18" s="13">
        <v>5090.21</v>
      </c>
      <c r="I18" s="13">
        <v>10483.01</v>
      </c>
    </row>
    <row r="19" spans="1:9" ht="15.6">
      <c r="A19" s="10" t="s">
        <v>20</v>
      </c>
      <c r="B19" s="13" t="s">
        <v>21</v>
      </c>
      <c r="C19" s="217" t="s">
        <v>21</v>
      </c>
      <c r="D19" s="217"/>
      <c r="E19" s="217"/>
      <c r="F19" s="217"/>
      <c r="G19" s="79"/>
      <c r="H19" s="13">
        <v>13803.04</v>
      </c>
      <c r="I19" s="13">
        <v>3661.49</v>
      </c>
    </row>
    <row r="20" spans="1:9" ht="15.6">
      <c r="A20" s="10" t="s">
        <v>22</v>
      </c>
      <c r="B20" s="11" t="s">
        <v>23</v>
      </c>
      <c r="C20" s="217" t="s">
        <v>23</v>
      </c>
      <c r="D20" s="217"/>
      <c r="E20" s="217"/>
      <c r="F20" s="217"/>
      <c r="G20" s="79"/>
      <c r="H20" s="94"/>
      <c r="I20" s="136"/>
    </row>
    <row r="21" spans="1:9" ht="15.6">
      <c r="A21" s="10" t="s">
        <v>24</v>
      </c>
      <c r="B21" s="11" t="s">
        <v>25</v>
      </c>
      <c r="C21" s="217" t="s">
        <v>25</v>
      </c>
      <c r="D21" s="217"/>
      <c r="E21" s="217"/>
      <c r="F21" s="217"/>
      <c r="G21" s="127"/>
      <c r="H21" s="136"/>
      <c r="I21" s="94"/>
    </row>
    <row r="22" spans="1:9" ht="15.6">
      <c r="A22" s="10" t="s">
        <v>26</v>
      </c>
      <c r="B22" s="13" t="s">
        <v>27</v>
      </c>
      <c r="C22" s="217" t="s">
        <v>27</v>
      </c>
      <c r="D22" s="217"/>
      <c r="E22" s="217"/>
      <c r="F22" s="217"/>
      <c r="G22" s="79"/>
      <c r="H22" s="136"/>
      <c r="I22" s="94"/>
    </row>
    <row r="23" spans="1:9" ht="15.6">
      <c r="A23" s="10" t="s">
        <v>28</v>
      </c>
      <c r="B23" s="13" t="s">
        <v>29</v>
      </c>
      <c r="C23" s="217" t="s">
        <v>29</v>
      </c>
      <c r="D23" s="217"/>
      <c r="E23" s="217"/>
      <c r="F23" s="217"/>
      <c r="G23" s="79"/>
      <c r="H23" s="94"/>
      <c r="I23" s="121"/>
    </row>
    <row r="24" spans="1:9" ht="15.6">
      <c r="A24" s="8" t="s">
        <v>30</v>
      </c>
      <c r="B24" s="9" t="s">
        <v>31</v>
      </c>
      <c r="C24" s="214" t="s">
        <v>31</v>
      </c>
      <c r="D24" s="214"/>
      <c r="E24" s="214"/>
      <c r="F24" s="214"/>
      <c r="G24" s="79" t="s">
        <v>266</v>
      </c>
      <c r="H24" s="93">
        <f>SUM(H25:H38)</f>
        <v>-705062.86</v>
      </c>
      <c r="I24" s="93">
        <f>SUM(I25:I38)</f>
        <v>-641080.94999999995</v>
      </c>
    </row>
    <row r="25" spans="1:9" ht="15.6">
      <c r="A25" s="10" t="s">
        <v>12</v>
      </c>
      <c r="B25" s="11" t="s">
        <v>32</v>
      </c>
      <c r="C25" s="217" t="s">
        <v>33</v>
      </c>
      <c r="D25" s="218"/>
      <c r="E25" s="218"/>
      <c r="F25" s="218"/>
      <c r="G25" s="127"/>
      <c r="H25" s="94">
        <v>-614628.35</v>
      </c>
      <c r="I25" s="94">
        <v>-549889.09</v>
      </c>
    </row>
    <row r="26" spans="1:9" ht="15.6">
      <c r="A26" s="10" t="s">
        <v>34</v>
      </c>
      <c r="B26" s="11" t="s">
        <v>35</v>
      </c>
      <c r="C26" s="217" t="s">
        <v>36</v>
      </c>
      <c r="D26" s="218"/>
      <c r="E26" s="218"/>
      <c r="F26" s="218"/>
      <c r="G26" s="79"/>
      <c r="H26" s="94">
        <v>-9086.4599999999991</v>
      </c>
      <c r="I26" s="94">
        <v>-9082.9</v>
      </c>
    </row>
    <row r="27" spans="1:9" ht="15.6">
      <c r="A27" s="10" t="s">
        <v>24</v>
      </c>
      <c r="B27" s="11" t="s">
        <v>37</v>
      </c>
      <c r="C27" s="217" t="s">
        <v>38</v>
      </c>
      <c r="D27" s="218"/>
      <c r="E27" s="218"/>
      <c r="F27" s="218"/>
      <c r="G27" s="117"/>
      <c r="H27" s="94">
        <v>-20055.560000000001</v>
      </c>
      <c r="I27" s="94">
        <v>-32199.33</v>
      </c>
    </row>
    <row r="28" spans="1:9" ht="15.6">
      <c r="A28" s="10" t="s">
        <v>39</v>
      </c>
      <c r="B28" s="11" t="s">
        <v>40</v>
      </c>
      <c r="C28" s="216" t="s">
        <v>41</v>
      </c>
      <c r="D28" s="218"/>
      <c r="E28" s="218"/>
      <c r="F28" s="218"/>
      <c r="G28" s="79"/>
      <c r="H28" s="94">
        <v>-345.98</v>
      </c>
      <c r="I28" s="94">
        <v>-5850.93</v>
      </c>
    </row>
    <row r="29" spans="1:9" ht="15.6">
      <c r="A29" s="10" t="s">
        <v>42</v>
      </c>
      <c r="B29" s="11" t="s">
        <v>43</v>
      </c>
      <c r="C29" s="216" t="s">
        <v>44</v>
      </c>
      <c r="D29" s="218"/>
      <c r="E29" s="218"/>
      <c r="F29" s="218"/>
      <c r="G29" s="79"/>
      <c r="H29" s="94">
        <v>-798.12</v>
      </c>
      <c r="I29" s="94">
        <v>-531.9</v>
      </c>
    </row>
    <row r="30" spans="1:9" ht="15.6">
      <c r="A30" s="10" t="s">
        <v>45</v>
      </c>
      <c r="B30" s="11" t="s">
        <v>46</v>
      </c>
      <c r="C30" s="216" t="s">
        <v>47</v>
      </c>
      <c r="D30" s="218"/>
      <c r="E30" s="218"/>
      <c r="F30" s="218"/>
      <c r="G30" s="79"/>
      <c r="H30" s="94">
        <v>-2319.61</v>
      </c>
      <c r="I30" s="94">
        <v>-2172.6999999999998</v>
      </c>
    </row>
    <row r="31" spans="1:9" ht="15.6">
      <c r="A31" s="10" t="s">
        <v>48</v>
      </c>
      <c r="B31" s="11" t="s">
        <v>49</v>
      </c>
      <c r="C31" s="216" t="s">
        <v>50</v>
      </c>
      <c r="D31" s="218"/>
      <c r="E31" s="218"/>
      <c r="F31" s="218"/>
      <c r="G31" s="79"/>
      <c r="H31" s="94">
        <v>-11385.85</v>
      </c>
      <c r="I31" s="94">
        <v>-2029.29</v>
      </c>
    </row>
    <row r="32" spans="1:9" ht="15.6">
      <c r="A32" s="10" t="s">
        <v>51</v>
      </c>
      <c r="B32" s="11" t="s">
        <v>52</v>
      </c>
      <c r="C32" s="217" t="s">
        <v>52</v>
      </c>
      <c r="D32" s="218"/>
      <c r="E32" s="218"/>
      <c r="F32" s="218"/>
      <c r="G32" s="79"/>
      <c r="H32" s="94"/>
      <c r="I32" s="94"/>
    </row>
    <row r="33" spans="1:11" ht="15.6">
      <c r="A33" s="10" t="s">
        <v>53</v>
      </c>
      <c r="B33" s="11" t="s">
        <v>54</v>
      </c>
      <c r="C33" s="216" t="s">
        <v>54</v>
      </c>
      <c r="D33" s="218"/>
      <c r="E33" s="218"/>
      <c r="F33" s="218"/>
      <c r="G33" s="79"/>
      <c r="H33" s="94">
        <v>-19698.599999999999</v>
      </c>
      <c r="I33" s="94">
        <v>-20978.44</v>
      </c>
    </row>
    <row r="34" spans="1:11" ht="15.75" customHeight="1">
      <c r="A34" s="10" t="s">
        <v>55</v>
      </c>
      <c r="B34" s="11" t="s">
        <v>56</v>
      </c>
      <c r="C34" s="217" t="s">
        <v>57</v>
      </c>
      <c r="D34" s="213"/>
      <c r="E34" s="213"/>
      <c r="F34" s="213"/>
      <c r="G34" s="79"/>
      <c r="H34" s="94">
        <v>-20088.099999999999</v>
      </c>
      <c r="I34" s="94">
        <v>-11648.39</v>
      </c>
    </row>
    <row r="35" spans="1:11" ht="15.75" customHeight="1">
      <c r="A35" s="10" t="s">
        <v>58</v>
      </c>
      <c r="B35" s="11" t="s">
        <v>59</v>
      </c>
      <c r="C35" s="217" t="s">
        <v>60</v>
      </c>
      <c r="D35" s="218"/>
      <c r="E35" s="218"/>
      <c r="F35" s="218"/>
      <c r="G35" s="79"/>
      <c r="H35" s="94"/>
      <c r="I35" s="94"/>
    </row>
    <row r="36" spans="1:11" ht="15.6">
      <c r="A36" s="10" t="s">
        <v>61</v>
      </c>
      <c r="B36" s="11" t="s">
        <v>62</v>
      </c>
      <c r="C36" s="217" t="s">
        <v>63</v>
      </c>
      <c r="D36" s="218"/>
      <c r="E36" s="218"/>
      <c r="F36" s="218"/>
      <c r="G36" s="79"/>
      <c r="H36" s="94"/>
      <c r="I36" s="94"/>
    </row>
    <row r="37" spans="1:11" ht="15.6">
      <c r="A37" s="10" t="s">
        <v>64</v>
      </c>
      <c r="B37" s="11" t="s">
        <v>65</v>
      </c>
      <c r="C37" s="217" t="s">
        <v>66</v>
      </c>
      <c r="D37" s="218"/>
      <c r="E37" s="218"/>
      <c r="F37" s="218"/>
      <c r="G37" s="79"/>
      <c r="H37" s="94">
        <v>-2815.56</v>
      </c>
      <c r="I37" s="94">
        <v>-3226.75</v>
      </c>
    </row>
    <row r="38" spans="1:11" ht="15.6">
      <c r="A38" s="10" t="s">
        <v>67</v>
      </c>
      <c r="B38" s="11" t="s">
        <v>68</v>
      </c>
      <c r="C38" s="219" t="s">
        <v>69</v>
      </c>
      <c r="D38" s="220"/>
      <c r="E38" s="220"/>
      <c r="F38" s="221"/>
      <c r="G38" s="79"/>
      <c r="H38" s="94">
        <v>-3840.67</v>
      </c>
      <c r="I38" s="94">
        <v>-3471.23</v>
      </c>
      <c r="K38" s="5"/>
    </row>
    <row r="39" spans="1:11" ht="15.6">
      <c r="A39" s="9" t="s">
        <v>70</v>
      </c>
      <c r="B39" s="12" t="s">
        <v>71</v>
      </c>
      <c r="C39" s="225" t="s">
        <v>71</v>
      </c>
      <c r="D39" s="226"/>
      <c r="E39" s="226"/>
      <c r="F39" s="227"/>
      <c r="G39" s="127" t="s">
        <v>263</v>
      </c>
      <c r="H39" s="138">
        <f>SUM(H14+H24)</f>
        <v>-1299.4699999999721</v>
      </c>
      <c r="I39" s="93">
        <f>SUM(I14+I24)</f>
        <v>-2091.6299999998882</v>
      </c>
    </row>
    <row r="40" spans="1:11" ht="15.6">
      <c r="A40" s="9" t="s">
        <v>72</v>
      </c>
      <c r="B40" s="9" t="s">
        <v>73</v>
      </c>
      <c r="C40" s="228" t="s">
        <v>73</v>
      </c>
      <c r="D40" s="226"/>
      <c r="E40" s="226"/>
      <c r="F40" s="227"/>
      <c r="G40" s="127"/>
      <c r="H40" s="136">
        <f>SUM(H41)</f>
        <v>1928.38</v>
      </c>
      <c r="I40" s="136">
        <f>SUM(I41)</f>
        <v>3843.16</v>
      </c>
    </row>
    <row r="41" spans="1:11" ht="15.6">
      <c r="A41" s="13" t="s">
        <v>74</v>
      </c>
      <c r="B41" s="11" t="s">
        <v>75</v>
      </c>
      <c r="C41" s="219" t="s">
        <v>76</v>
      </c>
      <c r="D41" s="220"/>
      <c r="E41" s="220"/>
      <c r="F41" s="221"/>
      <c r="G41" s="127" t="s">
        <v>264</v>
      </c>
      <c r="H41" s="136">
        <v>1928.38</v>
      </c>
      <c r="I41" s="136">
        <v>3843.16</v>
      </c>
    </row>
    <row r="42" spans="1:11" ht="15.6">
      <c r="A42" s="13" t="s">
        <v>22</v>
      </c>
      <c r="B42" s="11" t="s">
        <v>77</v>
      </c>
      <c r="C42" s="219" t="s">
        <v>77</v>
      </c>
      <c r="D42" s="220"/>
      <c r="E42" s="220"/>
      <c r="F42" s="221"/>
      <c r="G42" s="79" t="s">
        <v>267</v>
      </c>
      <c r="H42" s="136"/>
      <c r="I42" s="94"/>
    </row>
    <row r="43" spans="1:11" ht="15.6">
      <c r="A43" s="13" t="s">
        <v>78</v>
      </c>
      <c r="B43" s="11" t="s">
        <v>79</v>
      </c>
      <c r="C43" s="219" t="s">
        <v>80</v>
      </c>
      <c r="D43" s="220"/>
      <c r="E43" s="220"/>
      <c r="F43" s="221"/>
      <c r="G43" s="81"/>
      <c r="H43" s="136"/>
      <c r="I43" s="122"/>
    </row>
    <row r="44" spans="1:11" ht="15.6">
      <c r="A44" s="9" t="s">
        <v>81</v>
      </c>
      <c r="B44" s="12" t="s">
        <v>82</v>
      </c>
      <c r="C44" s="225" t="s">
        <v>82</v>
      </c>
      <c r="D44" s="226"/>
      <c r="E44" s="226"/>
      <c r="F44" s="22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29" t="s">
        <v>84</v>
      </c>
      <c r="D45" s="223"/>
      <c r="E45" s="223"/>
      <c r="F45" s="224"/>
      <c r="G45" s="80"/>
      <c r="H45" s="136"/>
      <c r="I45" s="122"/>
    </row>
    <row r="46" spans="1:11" ht="15.6">
      <c r="A46" s="9" t="s">
        <v>85</v>
      </c>
      <c r="B46" s="12" t="s">
        <v>86</v>
      </c>
      <c r="C46" s="225" t="s">
        <v>86</v>
      </c>
      <c r="D46" s="226"/>
      <c r="E46" s="226"/>
      <c r="F46" s="22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2" t="s">
        <v>88</v>
      </c>
      <c r="D47" s="223"/>
      <c r="E47" s="223"/>
      <c r="F47" s="224"/>
      <c r="G47" s="79" t="s">
        <v>263</v>
      </c>
      <c r="H47" s="94">
        <f>SUM(H14+H24+H40+H44)</f>
        <v>628.91000000002805</v>
      </c>
      <c r="I47" s="94">
        <f>SUM(I14+I24+I40+I44)</f>
        <v>1751.5300000001116</v>
      </c>
    </row>
    <row r="48" spans="1:11" ht="15.6">
      <c r="A48" s="9" t="s">
        <v>12</v>
      </c>
      <c r="B48" s="9" t="s">
        <v>89</v>
      </c>
      <c r="C48" s="228" t="s">
        <v>89</v>
      </c>
      <c r="D48" s="226"/>
      <c r="E48" s="226"/>
      <c r="F48" s="227"/>
      <c r="G48" s="80"/>
      <c r="H48" s="136"/>
      <c r="I48" s="122"/>
    </row>
    <row r="49" spans="1:9" ht="15.6">
      <c r="A49" s="9" t="s">
        <v>90</v>
      </c>
      <c r="B49" s="12" t="s">
        <v>91</v>
      </c>
      <c r="C49" s="225" t="s">
        <v>91</v>
      </c>
      <c r="D49" s="226"/>
      <c r="E49" s="226"/>
      <c r="F49" s="227"/>
      <c r="G49" s="79" t="s">
        <v>263</v>
      </c>
      <c r="H49" s="94">
        <f>SUM(H47)</f>
        <v>628.91000000002805</v>
      </c>
      <c r="I49" s="94">
        <f>SUM(I47)</f>
        <v>1751.5300000001116</v>
      </c>
    </row>
    <row r="50" spans="1:9" ht="15.6">
      <c r="A50" s="13" t="s">
        <v>12</v>
      </c>
      <c r="B50" s="11" t="s">
        <v>92</v>
      </c>
      <c r="C50" s="219" t="s">
        <v>92</v>
      </c>
      <c r="D50" s="220"/>
      <c r="E50" s="220"/>
      <c r="F50" s="221"/>
      <c r="G50" s="81"/>
      <c r="H50" s="136"/>
      <c r="I50" s="94"/>
    </row>
    <row r="51" spans="1:9" ht="15.6">
      <c r="A51" s="13" t="s">
        <v>22</v>
      </c>
      <c r="B51" s="11" t="s">
        <v>93</v>
      </c>
      <c r="C51" s="219" t="s">
        <v>93</v>
      </c>
      <c r="D51" s="220"/>
      <c r="E51" s="220"/>
      <c r="F51" s="221"/>
      <c r="G51" s="81"/>
      <c r="H51" s="94"/>
      <c r="I51" s="122"/>
    </row>
    <row r="52" spans="1:9">
      <c r="A52" s="14"/>
      <c r="B52" s="14"/>
      <c r="C52" s="14"/>
      <c r="D52" s="14"/>
      <c r="G52" s="15"/>
      <c r="H52" s="15"/>
      <c r="I52" s="15"/>
    </row>
    <row r="53" spans="1:9" ht="31.95" customHeight="1">
      <c r="A53" s="16"/>
      <c r="B53" s="15"/>
      <c r="C53" s="200" t="s">
        <v>269</v>
      </c>
      <c r="D53" s="200"/>
      <c r="E53" s="200"/>
      <c r="F53" s="16"/>
      <c r="G53" s="77"/>
      <c r="H53" s="195" t="s">
        <v>270</v>
      </c>
      <c r="I53" s="195"/>
    </row>
    <row r="54" spans="1:9" s="1" customFormat="1" ht="11.25" customHeight="1">
      <c r="B54" s="17"/>
      <c r="C54" s="235" t="s">
        <v>94</v>
      </c>
      <c r="D54" s="211"/>
      <c r="G54" s="130" t="s">
        <v>95</v>
      </c>
      <c r="H54" s="233" t="s">
        <v>96</v>
      </c>
      <c r="I54" s="234"/>
    </row>
    <row r="56" spans="1:9" ht="15.6">
      <c r="C56" s="230" t="s">
        <v>245</v>
      </c>
      <c r="D56" s="230"/>
      <c r="E56" s="78"/>
      <c r="F56" s="16"/>
      <c r="G56" s="77"/>
      <c r="H56" s="231" t="s">
        <v>246</v>
      </c>
      <c r="I56" s="232"/>
    </row>
    <row r="57" spans="1:9">
      <c r="G57" s="130" t="s">
        <v>95</v>
      </c>
      <c r="H57" s="233" t="s">
        <v>96</v>
      </c>
      <c r="I57" s="234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workbookViewId="0">
      <selection activeCell="E16" sqref="E16"/>
    </sheetView>
  </sheetViews>
  <sheetFormatPr defaultColWidth="9.109375" defaultRowHeight="13.8"/>
  <cols>
    <col min="1" max="1" width="4.6640625" style="157" customWidth="1"/>
    <col min="2" max="2" width="32.109375" style="4" customWidth="1"/>
    <col min="3" max="3" width="12.5546875" style="4" customWidth="1"/>
    <col min="4" max="4" width="13.33203125" style="4" customWidth="1"/>
    <col min="5" max="5" width="13.109375" style="4" customWidth="1"/>
    <col min="6" max="6" width="12.6640625" style="4" customWidth="1"/>
    <col min="7" max="7" width="13.33203125" style="4" customWidth="1"/>
    <col min="8" max="8" width="13.5546875" style="4" customWidth="1"/>
    <col min="9" max="9" width="12.6640625" style="4" customWidth="1"/>
    <col min="10" max="10" width="13.6640625" style="4" customWidth="1"/>
    <col min="11" max="11" width="12.44140625" style="4" customWidth="1"/>
    <col min="12" max="12" width="12" style="4" customWidth="1"/>
    <col min="13" max="13" width="15" style="4" customWidth="1"/>
    <col min="14" max="16384" width="9.10937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44012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50000000000003" customHeight="1">
      <c r="A12" s="71" t="s">
        <v>188</v>
      </c>
      <c r="B12" s="73" t="s">
        <v>234</v>
      </c>
      <c r="C12" s="100">
        <f>SUM(C13+C14)</f>
        <v>40913.269999999997</v>
      </c>
      <c r="D12" s="100">
        <f t="shared" ref="D12:M12" si="0">SUM(D13+D14)</f>
        <v>673742.87</v>
      </c>
      <c r="E12" s="100">
        <f t="shared" si="0"/>
        <v>0</v>
      </c>
      <c r="F12" s="100">
        <f t="shared" si="0"/>
        <v>0</v>
      </c>
      <c r="G12" s="100">
        <f t="shared" si="0"/>
        <v>0</v>
      </c>
      <c r="H12" s="100">
        <f t="shared" si="0"/>
        <v>0</v>
      </c>
      <c r="I12" s="100">
        <f t="shared" si="0"/>
        <v>-523170.52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191485.62</v>
      </c>
    </row>
    <row r="13" spans="1:13" ht="15" customHeight="1">
      <c r="A13" s="72" t="s">
        <v>189</v>
      </c>
      <c r="B13" s="74" t="s">
        <v>190</v>
      </c>
      <c r="C13" s="101">
        <v>40913.269999999997</v>
      </c>
      <c r="D13" s="134">
        <v>3500</v>
      </c>
      <c r="E13" s="151">
        <v>6785.98</v>
      </c>
      <c r="F13" s="151"/>
      <c r="G13" s="151"/>
      <c r="H13" s="151"/>
      <c r="I13" s="151">
        <v>-7929.52</v>
      </c>
      <c r="J13" s="151"/>
      <c r="K13" s="151"/>
      <c r="L13" s="152"/>
      <c r="M13" s="153">
        <f>SUM(C13:L13)</f>
        <v>43269.729999999996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670242.87</v>
      </c>
      <c r="E14" s="151">
        <v>-6785.98</v>
      </c>
      <c r="F14" s="151"/>
      <c r="G14" s="151"/>
      <c r="H14" s="151"/>
      <c r="I14" s="151">
        <v>-515241</v>
      </c>
      <c r="J14" s="151"/>
      <c r="K14" s="151"/>
      <c r="L14" s="152"/>
      <c r="M14" s="153">
        <f>SUM(C14:L14)</f>
        <v>148215.89000000001</v>
      </c>
    </row>
    <row r="15" spans="1:13" ht="55.5" customHeight="1">
      <c r="A15" s="71" t="s">
        <v>193</v>
      </c>
      <c r="B15" s="73" t="s">
        <v>235</v>
      </c>
      <c r="C15" s="100">
        <f>SUM(C16+C17)</f>
        <v>648309.04</v>
      </c>
      <c r="D15" s="135">
        <f t="shared" ref="D15:L15" si="1">SUM(D16+D17)</f>
        <v>163176.04</v>
      </c>
      <c r="E15" s="135">
        <f t="shared" si="1"/>
        <v>0</v>
      </c>
      <c r="F15" s="135">
        <f t="shared" si="1"/>
        <v>1565.84</v>
      </c>
      <c r="G15" s="135">
        <f t="shared" si="1"/>
        <v>0</v>
      </c>
      <c r="H15" s="135">
        <f t="shared" si="1"/>
        <v>0</v>
      </c>
      <c r="I15" s="135">
        <f t="shared" si="1"/>
        <v>-161545.62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651505.30000000005</v>
      </c>
    </row>
    <row r="16" spans="1:13" ht="15" customHeight="1">
      <c r="A16" s="72" t="s">
        <v>194</v>
      </c>
      <c r="B16" s="74" t="s">
        <v>190</v>
      </c>
      <c r="C16" s="101">
        <v>648181.04</v>
      </c>
      <c r="D16" s="134">
        <v>106.63</v>
      </c>
      <c r="E16" s="134">
        <v>2092.4499999999998</v>
      </c>
      <c r="F16" s="134">
        <v>1565.84</v>
      </c>
      <c r="G16" s="134"/>
      <c r="H16" s="134"/>
      <c r="I16" s="134">
        <v>-11060.74</v>
      </c>
      <c r="J16" s="134"/>
      <c r="K16" s="101"/>
      <c r="L16" s="108"/>
      <c r="M16" s="139">
        <f t="shared" si="2"/>
        <v>640885.22</v>
      </c>
    </row>
    <row r="17" spans="1:13" ht="15" customHeight="1">
      <c r="A17" s="72" t="s">
        <v>195</v>
      </c>
      <c r="B17" s="74" t="s">
        <v>191</v>
      </c>
      <c r="C17" s="101">
        <v>128</v>
      </c>
      <c r="D17" s="134">
        <v>163069.41</v>
      </c>
      <c r="E17" s="134">
        <v>-2092.4499999999998</v>
      </c>
      <c r="F17" s="134"/>
      <c r="G17" s="134"/>
      <c r="H17" s="134"/>
      <c r="I17" s="134">
        <v>-150484.88</v>
      </c>
      <c r="J17" s="134"/>
      <c r="K17" s="101"/>
      <c r="L17" s="108"/>
      <c r="M17" s="115">
        <f t="shared" si="2"/>
        <v>10620.079999999987</v>
      </c>
    </row>
    <row r="18" spans="1:13" ht="111.75" customHeight="1">
      <c r="A18" s="71" t="s">
        <v>196</v>
      </c>
      <c r="B18" s="73" t="s">
        <v>236</v>
      </c>
      <c r="C18" s="100">
        <f>SUM(C19+C20)</f>
        <v>732.18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5021.63</v>
      </c>
      <c r="G18" s="135">
        <f t="shared" si="3"/>
        <v>0</v>
      </c>
      <c r="H18" s="135">
        <f t="shared" si="3"/>
        <v>0</v>
      </c>
      <c r="I18" s="135">
        <f t="shared" si="3"/>
        <v>-5090.21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663.60000000000036</v>
      </c>
    </row>
    <row r="19" spans="1:13" ht="15" customHeight="1">
      <c r="A19" s="72" t="s">
        <v>197</v>
      </c>
      <c r="B19" s="74" t="s">
        <v>190</v>
      </c>
      <c r="C19" s="101">
        <v>732.18</v>
      </c>
      <c r="D19" s="134"/>
      <c r="E19" s="134"/>
      <c r="F19" s="134">
        <v>5021.63</v>
      </c>
      <c r="G19" s="134"/>
      <c r="H19" s="134"/>
      <c r="I19" s="134">
        <v>-5090.21</v>
      </c>
      <c r="J19" s="134"/>
      <c r="K19" s="101"/>
      <c r="L19" s="108"/>
      <c r="M19" s="115">
        <f t="shared" si="2"/>
        <v>663.60000000000036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30020.6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2655.57</v>
      </c>
      <c r="G21" s="135">
        <f t="shared" si="4"/>
        <v>0</v>
      </c>
      <c r="H21" s="135">
        <f t="shared" si="4"/>
        <v>0</v>
      </c>
      <c r="I21" s="135">
        <f t="shared" si="4"/>
        <v>-13803.04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18873.129999999997</v>
      </c>
    </row>
    <row r="22" spans="1:13" ht="15" customHeight="1">
      <c r="A22" s="72" t="s">
        <v>201</v>
      </c>
      <c r="B22" s="74" t="s">
        <v>190</v>
      </c>
      <c r="C22" s="101">
        <v>11667.06</v>
      </c>
      <c r="D22" s="134"/>
      <c r="E22" s="134">
        <v>3052.29</v>
      </c>
      <c r="F22" s="134">
        <v>2655.57</v>
      </c>
      <c r="G22" s="134"/>
      <c r="H22" s="134"/>
      <c r="I22" s="134">
        <v>-4237.1400000000003</v>
      </c>
      <c r="J22" s="134"/>
      <c r="K22" s="101"/>
      <c r="L22" s="108"/>
      <c r="M22" s="115">
        <f t="shared" si="2"/>
        <v>13137.779999999999</v>
      </c>
    </row>
    <row r="23" spans="1:13" ht="15" customHeight="1">
      <c r="A23" s="72" t="s">
        <v>202</v>
      </c>
      <c r="B23" s="74" t="s">
        <v>191</v>
      </c>
      <c r="C23" s="101">
        <v>18353.54</v>
      </c>
      <c r="D23" s="134"/>
      <c r="E23" s="134">
        <v>-3052.29</v>
      </c>
      <c r="F23" s="134"/>
      <c r="G23" s="134"/>
      <c r="H23" s="134"/>
      <c r="I23" s="134">
        <v>-9565.9</v>
      </c>
      <c r="J23" s="134"/>
      <c r="K23" s="101"/>
      <c r="L23" s="108"/>
      <c r="M23" s="115">
        <f t="shared" si="2"/>
        <v>5735.35</v>
      </c>
    </row>
    <row r="24" spans="1:13" ht="15" customHeight="1">
      <c r="A24" s="71" t="s">
        <v>203</v>
      </c>
      <c r="B24" s="73" t="s">
        <v>237</v>
      </c>
      <c r="C24" s="100">
        <f>SUM(C12+C15+C18+C21)</f>
        <v>719975.09000000008</v>
      </c>
      <c r="D24" s="135">
        <f t="shared" ref="D24:M24" si="5">SUM(D12+D15+D18+D21)</f>
        <v>836918.91</v>
      </c>
      <c r="E24" s="135">
        <f t="shared" si="5"/>
        <v>0</v>
      </c>
      <c r="F24" s="135">
        <f t="shared" si="5"/>
        <v>9243.0400000000009</v>
      </c>
      <c r="G24" s="135">
        <f t="shared" si="5"/>
        <v>0</v>
      </c>
      <c r="H24" s="135">
        <f t="shared" si="5"/>
        <v>0</v>
      </c>
      <c r="I24" s="135">
        <f t="shared" si="5"/>
        <v>-703609.39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862527.65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273</v>
      </c>
      <c r="C26" s="194"/>
      <c r="D26" s="237"/>
      <c r="E26" s="237"/>
      <c r="F26" s="155"/>
      <c r="G26" s="201" t="s">
        <v>270</v>
      </c>
      <c r="H26" s="201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32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Vartotojas</cp:lastModifiedBy>
  <cp:lastPrinted>2020-07-13T10:21:37Z</cp:lastPrinted>
  <dcterms:created xsi:type="dcterms:W3CDTF">2010-05-06T12:14:22Z</dcterms:created>
  <dcterms:modified xsi:type="dcterms:W3CDTF">2020-07-13T10:21:40Z</dcterms:modified>
</cp:coreProperties>
</file>