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artotojas\Desktop\Internetiniam puslapiui\"/>
    </mc:Choice>
  </mc:AlternateContent>
  <bookViews>
    <workbookView xWindow="0" yWindow="0" windowWidth="11496" windowHeight="3132" activeTab="2"/>
  </bookViews>
  <sheets>
    <sheet name="Finansų būklės ataskaita " sheetId="4" r:id="rId1"/>
    <sheet name="Veiklos rezultatų atask" sheetId="1" r:id="rId2"/>
    <sheet name="Finansavimo sumos " sheetId="18" r:id="rId3"/>
  </sheets>
  <definedNames>
    <definedName name="Apelsinai" localSheetId="2">#REF!</definedName>
    <definedName name="Apelsinai">#REF!</definedName>
    <definedName name="Bananai" localSheetId="2">#REF!</definedName>
    <definedName name="Bananai">#REF!</definedName>
    <definedName name="Citrinos" localSheetId="2">#REF!</definedName>
    <definedName name="Citrinos">#REF!</definedName>
    <definedName name="grp_WalkMeArrows">"shp_ArrowCurved,txt_WalkMeArrows,shp_ArrowStraight"</definedName>
    <definedName name="grp_WalkMeBrace">"shp_BraceBottom,txt_WalkMeBrace,shp_BraceLeft"</definedName>
    <definedName name="lst_Fruit" localSheetId="2">#REF!</definedName>
    <definedName name="lst_Fruit">#REF!</definedName>
    <definedName name="lst_FruitType" localSheetId="2">#REF!</definedName>
    <definedName name="lst_FruitType">#REF!</definedName>
    <definedName name="Obuoliai" localSheetId="2">#REF!</definedName>
    <definedName name="Obuoliai">#REF!</definedName>
    <definedName name="PardavimoMokestis">0.0825</definedName>
    <definedName name="Pristatymas">1.25</definedName>
  </definedNames>
  <calcPr calcId="162913"/>
</workbook>
</file>

<file path=xl/calcChain.xml><?xml version="1.0" encoding="utf-8"?>
<calcChain xmlns="http://schemas.openxmlformats.org/spreadsheetml/2006/main">
  <c r="F20" i="4" l="1"/>
  <c r="M23" i="18"/>
  <c r="M22" i="18"/>
  <c r="L21" i="18"/>
  <c r="K21" i="18"/>
  <c r="J21" i="18"/>
  <c r="I21" i="18"/>
  <c r="H21" i="18"/>
  <c r="G21" i="18"/>
  <c r="F21" i="18"/>
  <c r="E21" i="18"/>
  <c r="D21" i="18"/>
  <c r="C21" i="18"/>
  <c r="M20" i="18"/>
  <c r="M19" i="18"/>
  <c r="L18" i="18"/>
  <c r="K18" i="18"/>
  <c r="J18" i="18"/>
  <c r="I18" i="18"/>
  <c r="H18" i="18"/>
  <c r="G18" i="18"/>
  <c r="F18" i="18"/>
  <c r="E18" i="18"/>
  <c r="D18" i="18"/>
  <c r="C18" i="18"/>
  <c r="M17" i="18"/>
  <c r="M16" i="18"/>
  <c r="L15" i="18"/>
  <c r="K15" i="18"/>
  <c r="J15" i="18"/>
  <c r="I15" i="18"/>
  <c r="H15" i="18"/>
  <c r="G15" i="18"/>
  <c r="F15" i="18"/>
  <c r="E15" i="18"/>
  <c r="D15" i="18"/>
  <c r="C15" i="18"/>
  <c r="M14" i="18"/>
  <c r="M13" i="18"/>
  <c r="L12" i="18"/>
  <c r="L24" i="18" s="1"/>
  <c r="K12" i="18"/>
  <c r="K24" i="18" s="1"/>
  <c r="J12" i="18"/>
  <c r="J24" i="18" s="1"/>
  <c r="I12" i="18"/>
  <c r="I24" i="18" s="1"/>
  <c r="H12" i="18"/>
  <c r="H24" i="18" s="1"/>
  <c r="G12" i="18"/>
  <c r="G24" i="18" s="1"/>
  <c r="F12" i="18"/>
  <c r="F24" i="18" s="1"/>
  <c r="E12" i="18"/>
  <c r="D12" i="18"/>
  <c r="D24" i="18" s="1"/>
  <c r="C12" i="18"/>
  <c r="C24" i="18" s="1"/>
  <c r="E24" i="18" l="1"/>
  <c r="M21" i="18"/>
  <c r="M18" i="18"/>
  <c r="M15" i="18"/>
  <c r="M12" i="18"/>
  <c r="M24" i="18" l="1"/>
  <c r="G90" i="4"/>
  <c r="F90" i="4"/>
  <c r="G86" i="4"/>
  <c r="F86" i="4"/>
  <c r="G75" i="4"/>
  <c r="F75" i="4"/>
  <c r="G69" i="4"/>
  <c r="F69" i="4"/>
  <c r="G65" i="4"/>
  <c r="F65" i="4"/>
  <c r="G59" i="4"/>
  <c r="F59" i="4"/>
  <c r="G47" i="4"/>
  <c r="F47" i="4"/>
  <c r="G40" i="4"/>
  <c r="F40" i="4"/>
  <c r="G39" i="4"/>
  <c r="F39" i="4"/>
  <c r="G25" i="4"/>
  <c r="F25" i="4"/>
  <c r="F19" i="4" s="1"/>
  <c r="F57" i="4" s="1"/>
  <c r="G20" i="4"/>
  <c r="G19" i="4" s="1"/>
  <c r="G57" i="4" s="1"/>
  <c r="F64" i="4" l="1"/>
  <c r="F84" i="4"/>
  <c r="G64" i="4"/>
  <c r="G95" i="4" s="1"/>
  <c r="G84" i="4"/>
  <c r="F95" i="4"/>
  <c r="I15" i="1"/>
  <c r="I14" i="1" s="1"/>
  <c r="I24" i="1"/>
  <c r="H15" i="1"/>
  <c r="H14" i="1" s="1"/>
  <c r="H47" i="1" s="1"/>
  <c r="H24" i="1"/>
  <c r="I47" i="1" l="1"/>
  <c r="I49" i="1" s="1"/>
  <c r="I39" i="1"/>
  <c r="H39" i="1"/>
</calcChain>
</file>

<file path=xl/sharedStrings.xml><?xml version="1.0" encoding="utf-8"?>
<sst xmlns="http://schemas.openxmlformats.org/spreadsheetml/2006/main" count="376" uniqueCount="272">
  <si>
    <t>(Žemesniojo lygio viešojo sektoriaus subjektų, išskyrus mokesčių fondus ir išteklių fondus</t>
  </si>
  <si>
    <t>(įskaitant socialinės apsaugos fondus), veiklos rezultatų ataskaitos forma)</t>
  </si>
  <si>
    <t>(viešojo sektoriaus subjekto arba viešojo sektoriaus subjektų grupės pavadinimas)</t>
  </si>
  <si>
    <t>VEIKLOS REZULTATŲ ATASKAITA</t>
  </si>
  <si>
    <t>(data)</t>
  </si>
  <si>
    <t>Eil. Nr.</t>
  </si>
  <si>
    <t>Straipsniai</t>
  </si>
  <si>
    <t>Pastabos Nr.</t>
  </si>
  <si>
    <t>Ataskaitinis laikotarpis</t>
  </si>
  <si>
    <t>Praėjęs ataskaitinis laikotarpis</t>
  </si>
  <si>
    <t>A.</t>
  </si>
  <si>
    <t>PAGRINDINĖS VEIKLOS PAJAMOS</t>
  </si>
  <si>
    <t>I.</t>
  </si>
  <si>
    <t>FINANSAVIMO PAJAMOS</t>
  </si>
  <si>
    <t>I.1.</t>
  </si>
  <si>
    <t xml:space="preserve">Iš valstybės biudžeto </t>
  </si>
  <si>
    <t>I.2.</t>
  </si>
  <si>
    <t xml:space="preserve">Iš savivaldybių biudžetų </t>
  </si>
  <si>
    <t>I.3.</t>
  </si>
  <si>
    <t>Iš ES, užsienio valstybių ir tarptautinių organizacijų lėšų</t>
  </si>
  <si>
    <t>I.4.</t>
  </si>
  <si>
    <t>Iš kitų finansavimo šaltinių</t>
  </si>
  <si>
    <t>II.</t>
  </si>
  <si>
    <t>MOKESČIŲ IR SOCIALINIŲ ĮMOKŲ PAJAMOS</t>
  </si>
  <si>
    <t>III.</t>
  </si>
  <si>
    <t xml:space="preserve">PAGRINDINĖS VEIKLOS KITOS PAJAMOS </t>
  </si>
  <si>
    <t>III.1.</t>
  </si>
  <si>
    <t>Pagrindinės veiklos kitos pajamos</t>
  </si>
  <si>
    <t>III.2.</t>
  </si>
  <si>
    <t>Pervestinų pagrindinės veiklos kitų pajamų suma</t>
  </si>
  <si>
    <t>B.</t>
  </si>
  <si>
    <t>PAGRINDINĖS VEIKLOS SĄNAUDOS</t>
  </si>
  <si>
    <t xml:space="preserve">Darbo užmokesčio ir socialinio draudimo </t>
  </si>
  <si>
    <t>DARBO UŽMOKESČIO IR SOCIALINIO DRAUDIMO</t>
  </si>
  <si>
    <t>II</t>
  </si>
  <si>
    <t>Nusidėvėjimo ir amortizacijos</t>
  </si>
  <si>
    <t>NUSIDĖVĖJIMO IR AMORTIZACIJOS</t>
  </si>
  <si>
    <t>KOMUNALINIŲ PASLAUGŲ IR ryšių</t>
  </si>
  <si>
    <t>KOMUNALINIŲ PASLAUGŲ IR RYŠIŲ</t>
  </si>
  <si>
    <t>IV.</t>
  </si>
  <si>
    <t xml:space="preserve">Komandiruočių </t>
  </si>
  <si>
    <t>KOMANDIRUOČIŲ</t>
  </si>
  <si>
    <t>V.</t>
  </si>
  <si>
    <t xml:space="preserve">Transporto </t>
  </si>
  <si>
    <t>TRANSPORTO</t>
  </si>
  <si>
    <t>VI.</t>
  </si>
  <si>
    <t xml:space="preserve">Kvalifikacijos kėlimo </t>
  </si>
  <si>
    <t>KVALIFIKACIJOS KĖLIMO</t>
  </si>
  <si>
    <t>VII.</t>
  </si>
  <si>
    <t>PAPRASTOJO Remonto IR EKSPLOATAVIMO</t>
  </si>
  <si>
    <t>PAPRASTOJO REMONTO IR EKSPLOATAVIMO</t>
  </si>
  <si>
    <t>VIII.</t>
  </si>
  <si>
    <t>NUVERTĖJIMO IR NURAŠYTŲ SUMŲ</t>
  </si>
  <si>
    <t>IX.</t>
  </si>
  <si>
    <t>SUNAUDOTŲ IR PARDUOTŲ ATSARGŲ SAVIKAINA</t>
  </si>
  <si>
    <t>X.</t>
  </si>
  <si>
    <t>socialinių išmokų</t>
  </si>
  <si>
    <t>SOCIALINIŲ IŠMOKŲ</t>
  </si>
  <si>
    <t>XI.</t>
  </si>
  <si>
    <t>nuomos</t>
  </si>
  <si>
    <t>NUOMOS</t>
  </si>
  <si>
    <t>XII.</t>
  </si>
  <si>
    <t>finansavimo</t>
  </si>
  <si>
    <t>FINANSAVIMO</t>
  </si>
  <si>
    <t>XIII.</t>
  </si>
  <si>
    <t>kitų paslaugų</t>
  </si>
  <si>
    <t>KITŲ PASLAUGŲ</t>
  </si>
  <si>
    <t>XIV.</t>
  </si>
  <si>
    <t xml:space="preserve">Kitos </t>
  </si>
  <si>
    <t>KITOS</t>
  </si>
  <si>
    <t>C.</t>
  </si>
  <si>
    <t>PAGRINDINĖS VEIKLOS PERVIRŠIS AR DEFICITAS</t>
  </si>
  <si>
    <t>D.</t>
  </si>
  <si>
    <t>KITOS VEIKLOS REZULTATAS</t>
  </si>
  <si>
    <t xml:space="preserve">I. </t>
  </si>
  <si>
    <t>Kitos veiklos pajamos</t>
  </si>
  <si>
    <t>KITOS VEIKLOS PAJAMOS</t>
  </si>
  <si>
    <t>PERVESTINOS Į BIUDŽETĄ KITOS VEIKLOS PAJAMOS</t>
  </si>
  <si>
    <t xml:space="preserve">III. </t>
  </si>
  <si>
    <t>Kitos veiklos sąnaudos</t>
  </si>
  <si>
    <t>KITOS VEIKLOS SĄNAUDOS</t>
  </si>
  <si>
    <t>E.</t>
  </si>
  <si>
    <t>FINANSINĖS IR INVESTICINĖS VEIKLOS REZULTATAS</t>
  </si>
  <si>
    <t>F.</t>
  </si>
  <si>
    <t>APSKAITOS POLITIKOS KEITIMO IR ESMINIŲ APSKAITOS KLAIDŲ TAISYMO ĮTAKA</t>
  </si>
  <si>
    <t>G.</t>
  </si>
  <si>
    <t>PELNO MOKESTIS</t>
  </si>
  <si>
    <t>H.</t>
  </si>
  <si>
    <t>GRYNASIS PERVIRŠIS AR DEFICITAS PRIEŠ NUOSAVYBĖS METODO ĮTAKĄ</t>
  </si>
  <si>
    <t>NUOSAVYBĖS METODO ĮTAKA</t>
  </si>
  <si>
    <t>J.</t>
  </si>
  <si>
    <t>GRYNASIS PERVIRŠIS AR DEFICITAS</t>
  </si>
  <si>
    <t>TENKANTIS KONTROLIUOJANČIAJAM SUBJEKTUI</t>
  </si>
  <si>
    <t>TENKANTIS MAŽUMOS DALIAI</t>
  </si>
  <si>
    <t>(teisės aktais įpareigoto pasirašyti asmens pareigų pavadinimas)</t>
  </si>
  <si>
    <t>(parašas)</t>
  </si>
  <si>
    <t>(vardas ir pavardė)</t>
  </si>
  <si>
    <t>2 priedas</t>
  </si>
  <si>
    <t>(Žemesniojo lygio viešojo sektoriaus subjektų, išskyrus mokesčių fondus ir išteklių fondus, finansinės būklės ataskaitos forma)</t>
  </si>
  <si>
    <r>
      <t>(viešojo sektoriaus subjekto arba viešojo sektoriaus subjektų grupės</t>
    </r>
    <r>
      <rPr>
        <b/>
        <sz val="10"/>
        <rFont val="Times New Roman"/>
        <family val="1"/>
        <charset val="186"/>
      </rPr>
      <t xml:space="preserve"> </t>
    </r>
    <r>
      <rPr>
        <sz val="10"/>
        <rFont val="Times New Roman"/>
        <family val="1"/>
        <charset val="186"/>
      </rPr>
      <t>pavadinimas)</t>
    </r>
  </si>
  <si>
    <r>
      <t>(viešojo sektoriaus subjekto, parengusio finansinės būklės ataskaitą (konsoliduotąją finansinės būklės ataskaitą), kodas, adresas</t>
    </r>
    <r>
      <rPr>
        <sz val="10"/>
        <rFont val="Times New Roman"/>
        <family val="1"/>
        <charset val="186"/>
      </rPr>
      <t>)</t>
    </r>
  </si>
  <si>
    <t>FINANSINĖS BŪKLĖS ATASKAITA</t>
  </si>
  <si>
    <t xml:space="preserve">Pastabos Nr. </t>
  </si>
  <si>
    <t>Paskutinė ataskaitinio laikotarpio diena</t>
  </si>
  <si>
    <t>Paskutinė praėjusio ataskaitinio laikotarpio diena</t>
  </si>
  <si>
    <t>ILGALAIKIS TURTAS</t>
  </si>
  <si>
    <t>Nematerialusis turtas</t>
  </si>
  <si>
    <t>I.1</t>
  </si>
  <si>
    <t>Plėtros darbai</t>
  </si>
  <si>
    <t>I.2</t>
  </si>
  <si>
    <t>Programinė įranga ir jos licencijos</t>
  </si>
  <si>
    <t>I.3</t>
  </si>
  <si>
    <t>Kitas nematerialusis turtas</t>
  </si>
  <si>
    <t>I.4</t>
  </si>
  <si>
    <r>
      <t xml:space="preserve">Nebaigti projektai ir išankstiniai </t>
    </r>
    <r>
      <rPr>
        <sz val="10"/>
        <rFont val="Times New Roman"/>
        <family val="1"/>
        <charset val="186"/>
      </rPr>
      <t>mokėjimai</t>
    </r>
  </si>
  <si>
    <t>Ilgalaikis materialusis turtas</t>
  </si>
  <si>
    <t>II.1</t>
  </si>
  <si>
    <t>Žemė</t>
  </si>
  <si>
    <t>II.2</t>
  </si>
  <si>
    <t>Pastatai</t>
  </si>
  <si>
    <t>II.3</t>
  </si>
  <si>
    <t>Infrastruktūros ir kiti statiniai</t>
  </si>
  <si>
    <t>II.4</t>
  </si>
  <si>
    <t>Nekilnojamosios kultūros vertybės</t>
  </si>
  <si>
    <t>II.5</t>
  </si>
  <si>
    <t>Mašinos ir įrenginiai</t>
  </si>
  <si>
    <t>II.6</t>
  </si>
  <si>
    <t>Transporto priemonės</t>
  </si>
  <si>
    <t>II.7</t>
  </si>
  <si>
    <t>Kilnojamosios kultūros vertybės</t>
  </si>
  <si>
    <t>II.8</t>
  </si>
  <si>
    <t>Baldai ir biuro įranga</t>
  </si>
  <si>
    <t>II.9</t>
  </si>
  <si>
    <t>II.10</t>
  </si>
  <si>
    <r>
      <t xml:space="preserve">Nebaigta statyba ir išankstiniai </t>
    </r>
    <r>
      <rPr>
        <sz val="10"/>
        <rFont val="Times New Roman"/>
        <family val="1"/>
        <charset val="186"/>
      </rPr>
      <t>mokėjimai</t>
    </r>
  </si>
  <si>
    <t>Ilgalaikis finansinis turtas</t>
  </si>
  <si>
    <t>Kitas ilgalaikis turtas</t>
  </si>
  <si>
    <t>BIOLOGINIS TURTAS</t>
  </si>
  <si>
    <t>TRUMPALAIKIS TURTAS</t>
  </si>
  <si>
    <t>Atsargos</t>
  </si>
  <si>
    <t>I.5</t>
  </si>
  <si>
    <t>Išankstiniai apmokėjimai</t>
  </si>
  <si>
    <r>
      <t>Per vienus</t>
    </r>
    <r>
      <rPr>
        <b/>
        <sz val="10"/>
        <rFont val="Times New Roman"/>
        <family val="1"/>
        <charset val="186"/>
      </rPr>
      <t xml:space="preserve"> </t>
    </r>
    <r>
      <rPr>
        <sz val="10"/>
        <rFont val="Times New Roman"/>
        <family val="1"/>
        <charset val="186"/>
      </rPr>
      <t>metus gautinos sumos</t>
    </r>
  </si>
  <si>
    <t>III.1</t>
  </si>
  <si>
    <t>III.4</t>
  </si>
  <si>
    <t>III.5</t>
  </si>
  <si>
    <t>Trumpalaikės investicijos</t>
  </si>
  <si>
    <t>Pinigai ir pinigų ekvivalentai</t>
  </si>
  <si>
    <t>IŠ VISO TURTO:</t>
  </si>
  <si>
    <t>FINANSAVIMO SUMOS</t>
  </si>
  <si>
    <t>Iš savivaldybės biudžeto</t>
  </si>
  <si>
    <t>Iš Europos Sąjungos, užsienio valstybių ir tarptautinių organizacijų</t>
  </si>
  <si>
    <t xml:space="preserve">IV. </t>
  </si>
  <si>
    <t>Iš kitų šaltinių</t>
  </si>
  <si>
    <t>ĮSIPAREIGOJIMAI</t>
  </si>
  <si>
    <t>Ilgalaikiai įsipareigojimai</t>
  </si>
  <si>
    <t>Ilgalaikiai finansiniai įsipareigojimai</t>
  </si>
  <si>
    <t>Ilgalaikiai atidėjiniai</t>
  </si>
  <si>
    <t xml:space="preserve">I.3 </t>
  </si>
  <si>
    <t>Kiti ilgalaikiai įsipareigojimai</t>
  </si>
  <si>
    <t>Trumpalaikiai įsipareigojimai</t>
  </si>
  <si>
    <t>Ilgalaikių atidėjinių einamųjų metų dalis ir trumpalaikiai atidėjiniai</t>
  </si>
  <si>
    <t>Ilgalaikių įsipareigojimų einamųjų metų dalis</t>
  </si>
  <si>
    <t>Trumpalaikiai finansiniai įsipareigojimai</t>
  </si>
  <si>
    <t>Tiekėjams mokėtinos sumos</t>
  </si>
  <si>
    <t>Su darbo santykiais susiję įsipareigojimai</t>
  </si>
  <si>
    <t>Kiti trumpalaikiai įsipareigojimai</t>
  </si>
  <si>
    <t>GRYNASIS TURTAS</t>
  </si>
  <si>
    <t>Dalininkų kapitalas</t>
  </si>
  <si>
    <t>Rezervai</t>
  </si>
  <si>
    <t>Tikrosios vertės rezervas</t>
  </si>
  <si>
    <t>Kiti rezervai</t>
  </si>
  <si>
    <t>Nuosavybės metodo įtaka</t>
  </si>
  <si>
    <t>Sukauptas perviršis ar deficitas</t>
  </si>
  <si>
    <t>IV.1</t>
  </si>
  <si>
    <t>Einamųjų metų perviršis ar deficitas</t>
  </si>
  <si>
    <t>IV.2</t>
  </si>
  <si>
    <t>Ankstesnių metų perviršis ar deficitas</t>
  </si>
  <si>
    <t>IŠ VISO FINANSAVIMO SUMŲ, ĮSIPAREIGOJIMŲ, GRYNOJO TURTO IR MAŽUMOS DALIES:</t>
  </si>
  <si>
    <t>______</t>
  </si>
  <si>
    <r>
      <t>(teisės aktais įpareigoto pasirašyti asmens</t>
    </r>
    <r>
      <rPr>
        <b/>
        <sz val="10"/>
        <rFont val="Times New Roman"/>
        <family val="1"/>
        <charset val="186"/>
      </rPr>
      <t xml:space="preserve"> </t>
    </r>
    <r>
      <rPr>
        <sz val="10"/>
        <rFont val="Times New Roman"/>
        <family val="1"/>
        <charset val="186"/>
      </rPr>
      <t>pareigų pavadinimas)</t>
    </r>
  </si>
  <si>
    <t>(Informacijos apie finansavimo sumas pagal šaltinį, tikslinę paskirtį ir jų pokyčius per ataskaitinį laikotarpį pateikimo žemesniojo lygio</t>
  </si>
  <si>
    <t>FINANSAVIMO SUMOS PAGAL ŠALTINĮ, TIKSLINĘ PASKIRTĮ IR JŲ POKYČIAI PER ATASKAITINĮ LAIKOTARPĮ</t>
  </si>
  <si>
    <t>Finansavimo sumos</t>
  </si>
  <si>
    <t>Finansavimo sumų likutis ataskaitinio laikotarpio pradžioje</t>
  </si>
  <si>
    <t>Per ataskaitinį laikotarpį</t>
  </si>
  <si>
    <t>Finansavimo sumų likutis ataskaitinio laikotarpio pabaigoje</t>
  </si>
  <si>
    <t>Perduota kitiems viešojo sektoriaus subjektams</t>
  </si>
  <si>
    <t>1.</t>
  </si>
  <si>
    <t>1.1.</t>
  </si>
  <si>
    <t>nepiniginiam turtui įsigyti</t>
  </si>
  <si>
    <t>kitoms išlaidoms kompensuoti</t>
  </si>
  <si>
    <t>1.2.</t>
  </si>
  <si>
    <t>2.</t>
  </si>
  <si>
    <t>2.1.</t>
  </si>
  <si>
    <t>2.2.</t>
  </si>
  <si>
    <t>3.</t>
  </si>
  <si>
    <t>3.1.</t>
  </si>
  <si>
    <t>3.2.</t>
  </si>
  <si>
    <t>4.</t>
  </si>
  <si>
    <t>Iš kitų šaltinių:</t>
  </si>
  <si>
    <t>4.1.</t>
  </si>
  <si>
    <t>4.2.</t>
  </si>
  <si>
    <t>5.</t>
  </si>
  <si>
    <t>2-ojo VSAFAS „Finansinės būklės ataskaita</t>
  </si>
  <si>
    <r>
      <t xml:space="preserve">              Kitas ilgalaikis</t>
    </r>
    <r>
      <rPr>
        <b/>
        <sz val="10"/>
        <rFont val="Times New Roman"/>
        <family val="1"/>
        <charset val="186"/>
      </rPr>
      <t xml:space="preserve"> </t>
    </r>
    <r>
      <rPr>
        <sz val="10"/>
        <rFont val="Times New Roman"/>
        <family val="1"/>
        <charset val="186"/>
      </rPr>
      <t>materialusis turtas</t>
    </r>
  </si>
  <si>
    <t xml:space="preserve">               Strateginės ir neliečiamosios atsargos</t>
  </si>
  <si>
    <t xml:space="preserve">              Medžiagos, žaliavos ir ūkinis inventorius</t>
  </si>
  <si>
    <t xml:space="preserve">              Nebaigta gaminti produkcija ir nebaigtos vykdyti sutartys</t>
  </si>
  <si>
    <t xml:space="preserve">              Pagaminta produkcija, atsargos, skirtos parduoti (perduoti)</t>
  </si>
  <si>
    <t xml:space="preserve">              Ilgalaikis materialusis ir biologinis turtas, skirtas parduoti</t>
  </si>
  <si>
    <t xml:space="preserve">              Gautini mokesčiai ir socialinės įmokos</t>
  </si>
  <si>
    <t xml:space="preserve">              Gautinos finansavimo sumos</t>
  </si>
  <si>
    <t xml:space="preserve">              Gautinos sumos už turto naudojimą, parduotas prekes, turtą, paslaugas</t>
  </si>
  <si>
    <t xml:space="preserve">              Sukauptos gautinos sumos</t>
  </si>
  <si>
    <t xml:space="preserve">              Kitos gautinos sumos</t>
  </si>
  <si>
    <t xml:space="preserve">              Mokėtinos subsidijos, dotacijos ir finansavimo sumos</t>
  </si>
  <si>
    <t xml:space="preserve">              Mokėtinos sumos į biudžetus ir fondus</t>
  </si>
  <si>
    <t xml:space="preserve">                            Grąžintinos finansavimo sumos</t>
  </si>
  <si>
    <t xml:space="preserve">                            Kitos mokėtinos sumos biudžetui</t>
  </si>
  <si>
    <t xml:space="preserve">              Mokėtinos socialinės išmokos</t>
  </si>
  <si>
    <t xml:space="preserve">              Grąžintini mokesčiai, įmokos ir jų permokos</t>
  </si>
  <si>
    <t xml:space="preserve">              Sukauptos mokėtinos sumos</t>
  </si>
  <si>
    <t>3-ojo VSAFAS „Veiklos rezultatų ataskaita"</t>
  </si>
  <si>
    <t xml:space="preserve">                                     20-ojo VSAFAS „Finansavimo sumos“</t>
  </si>
  <si>
    <t xml:space="preserve">                                      4 priedas</t>
  </si>
  <si>
    <t>finansinių ataskaitų aiškinamajame rašte forma)</t>
  </si>
  <si>
    <t xml:space="preserve"> Finansavimo sumos (gautos), išskyrus neatlygintinai gautą turtą </t>
  </si>
  <si>
    <t>Finansavimo sumų pergrupavimas</t>
  </si>
  <si>
    <t>Neatlygintinai gautas turtas</t>
  </si>
  <si>
    <t>Finansavimo sumų sumažėjimas dėl turto pardavimo</t>
  </si>
  <si>
    <t>Finansavimo sumų sumažėjimas dėl jų panaudojimo savo veiklai</t>
  </si>
  <si>
    <t>Finansavimo sumų sumažėjimas dėl jų perdavimo ne viešojo sektoriaus subjektams</t>
  </si>
  <si>
    <t>Finansavimo sumos (grąžintos)</t>
  </si>
  <si>
    <t>Iš valstybės biudžeto (išskyrus valstybės biudžeto asignavimų dalį, gautą  iš Europos Sąjungos, užsienio valstybių ir tarptautinių organizacijų):</t>
  </si>
  <si>
    <t>Iš savivaldybės biudžeto (išskyrus  savivaldybės biudžeto asignavimų  dalį, gautą  iš Europos Sąjungos, užsienio valstybių ir tarptautinių organizacijų):</t>
  </si>
  <si>
    <t>Iš Europos Sąjungos, užsienio valstybių ir tarptautinių organizacijų (finansavimo sumų dalis, kuri gaunama iš Europos Sąjungos, neįskaitant finansvimo sumų iš valstybės ar savivaldybės biudžetų ES  projektams finansuoti):</t>
  </si>
  <si>
    <t>Iš viso finansavimo sumų</t>
  </si>
  <si>
    <t>Finansavimo sumų (gautinų) pasikeitimas</t>
  </si>
  <si>
    <t>Panevėžio "Saulėtekio" progimnazija</t>
  </si>
  <si>
    <t>290422430, Statybininkų g. 24, Panevėžys</t>
  </si>
  <si>
    <t>Įstaigos pavadinimas  Panevėžio "Saulėtekio" progimnazija</t>
  </si>
  <si>
    <t xml:space="preserve">(viešojo sektoriaus subjekto, parengusio veiklos rezultatų ataskaitą arba konsoliduotąją veiklos rezultatų ataskaitą, kodas, adresas)    </t>
  </si>
  <si>
    <t>III.2</t>
  </si>
  <si>
    <t>III.6</t>
  </si>
  <si>
    <t>Vyr. buhalterė</t>
  </si>
  <si>
    <t>Zina Vaičikonienė</t>
  </si>
  <si>
    <t>Pateikimo valiuta ir tikslumas: eurais, euro centais</t>
  </si>
  <si>
    <t>Pateikimo valiuta ir tikslumas: eurais ir euro centais</t>
  </si>
  <si>
    <t>Gautinos trumpalaikės finansinės sumos</t>
  </si>
  <si>
    <t xml:space="preserve"> III.3</t>
  </si>
  <si>
    <t>Mokėtinos sumos į Europos Sąjungos biudžetą</t>
  </si>
  <si>
    <t>II.6.1</t>
  </si>
  <si>
    <r>
      <t>II.6.2</t>
    </r>
    <r>
      <rPr>
        <sz val="10"/>
        <rFont val="Arial"/>
        <family val="2"/>
        <charset val="186"/>
      </rPr>
      <t/>
    </r>
  </si>
  <si>
    <t>II.11</t>
  </si>
  <si>
    <t>II. 12</t>
  </si>
  <si>
    <t>3.3.</t>
  </si>
  <si>
    <t>3.4.</t>
  </si>
  <si>
    <t>3.5.</t>
  </si>
  <si>
    <t>3.6.</t>
  </si>
  <si>
    <t>3.7.</t>
  </si>
  <si>
    <t>3.8.</t>
  </si>
  <si>
    <t>3.9.</t>
  </si>
  <si>
    <t>3.12.</t>
  </si>
  <si>
    <t>3.13.</t>
  </si>
  <si>
    <t>3.10.</t>
  </si>
  <si>
    <t>3.11.</t>
  </si>
  <si>
    <t>3.14.</t>
  </si>
  <si>
    <t xml:space="preserve">Direktorius </t>
  </si>
  <si>
    <t>Algirdas Gedeikis</t>
  </si>
  <si>
    <t>PAGAL 2019 M. KOVO 31 D. DUOMENIS</t>
  </si>
  <si>
    <t>PAGAL 2019 M. KOVO MĖN. 31 d. DUOMENIS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</si>
</sst>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4">
    <font>
      <sz val="10"/>
      <name val="Arial"/>
      <charset val="186"/>
    </font>
    <font>
      <sz val="10"/>
      <name val="Arial"/>
      <family val="2"/>
      <charset val="186"/>
    </font>
    <font>
      <sz val="11"/>
      <name val="TimesNewRoman,Bold"/>
    </font>
    <font>
      <sz val="11"/>
      <name val="Arial"/>
      <family val="2"/>
      <charset val="186"/>
    </font>
    <font>
      <sz val="12"/>
      <name val="Times New Roman"/>
      <family val="1"/>
      <charset val="186"/>
    </font>
    <font>
      <sz val="11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name val="Arial"/>
      <family val="2"/>
      <charset val="186"/>
    </font>
    <font>
      <b/>
      <sz val="12"/>
      <name val="Arial"/>
      <family val="2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0"/>
      <name val="Arial"/>
      <family val="2"/>
      <charset val="186"/>
    </font>
    <font>
      <i/>
      <sz val="10"/>
      <name val="Times New Roman"/>
      <family val="1"/>
      <charset val="186"/>
    </font>
    <font>
      <strike/>
      <sz val="10"/>
      <name val="Times New Roman"/>
      <family val="1"/>
      <charset val="186"/>
    </font>
    <font>
      <b/>
      <sz val="11"/>
      <name val="Times New Roman"/>
      <family val="1"/>
      <charset val="186"/>
    </font>
    <font>
      <sz val="8"/>
      <name val="Arial"/>
      <family val="2"/>
      <charset val="186"/>
    </font>
    <font>
      <sz val="10"/>
      <name val="Arial"/>
      <family val="2"/>
      <charset val="186"/>
    </font>
    <font>
      <sz val="9"/>
      <name val="Times New Roman"/>
      <family val="1"/>
      <charset val="186"/>
    </font>
    <font>
      <i/>
      <sz val="8"/>
      <name val="TimesNewRoman,Bold"/>
    </font>
    <font>
      <sz val="8"/>
      <name val="Arial"/>
      <family val="2"/>
      <charset val="186"/>
    </font>
    <font>
      <sz val="8"/>
      <name val="TimesNewRoman,Bold"/>
    </font>
    <font>
      <b/>
      <sz val="11"/>
      <name val="TimesNewRoman,Bold"/>
    </font>
    <font>
      <b/>
      <sz val="11"/>
      <name val="Arial"/>
      <family val="2"/>
      <charset val="186"/>
    </font>
    <font>
      <sz val="12"/>
      <color indexed="8"/>
      <name val="Times New Roman"/>
      <family val="1"/>
      <charset val="186"/>
    </font>
    <font>
      <sz val="10"/>
      <name val="Arial"/>
      <family val="2"/>
      <charset val="186"/>
    </font>
    <font>
      <b/>
      <sz val="11"/>
      <name val="TimesNewRoman,Bold"/>
      <charset val="186"/>
    </font>
    <font>
      <b/>
      <sz val="10"/>
      <name val="Arial"/>
      <family val="2"/>
      <charset val="186"/>
    </font>
    <font>
      <sz val="8"/>
      <name val="Times New Roman"/>
      <family val="1"/>
      <charset val="186"/>
    </font>
    <font>
      <sz val="11"/>
      <color theme="1"/>
      <name val="Calibri"/>
      <family val="2"/>
      <scheme val="minor"/>
    </font>
    <font>
      <sz val="17"/>
      <color theme="0"/>
      <name val="Calibri"/>
      <family val="2"/>
      <scheme val="minor"/>
    </font>
    <font>
      <sz val="11"/>
      <color rgb="FF0B744D"/>
      <name val="Calibri"/>
      <family val="2"/>
      <scheme val="minor"/>
    </font>
    <font>
      <sz val="72"/>
      <color theme="0"/>
      <name val="Cambria"/>
      <family val="2"/>
      <scheme val="major"/>
    </font>
    <font>
      <sz val="11"/>
      <color theme="1"/>
      <name val="Calibri"/>
      <family val="2"/>
    </font>
    <font>
      <sz val="11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7346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339966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ck">
        <color rgb="FFF4B183"/>
      </left>
      <right style="thick">
        <color rgb="FFF4B183"/>
      </right>
      <top style="thick">
        <color rgb="FFF4B183"/>
      </top>
      <bottom style="thick">
        <color rgb="FFF4B183"/>
      </bottom>
      <diagonal/>
    </border>
  </borders>
  <cellStyleXfs count="18">
    <xf numFmtId="0" fontId="0" fillId="0" borderId="0"/>
    <xf numFmtId="0" fontId="28" fillId="0" borderId="0"/>
    <xf numFmtId="0" fontId="29" fillId="4" borderId="0" applyNumberFormat="0" applyProtection="0">
      <alignment horizontal="left" wrapText="1" indent="4"/>
    </xf>
    <xf numFmtId="0" fontId="30" fillId="4" borderId="0" applyNumberFormat="0" applyProtection="0">
      <alignment horizontal="left" wrapText="1" indent="4"/>
    </xf>
    <xf numFmtId="0" fontId="31" fillId="4" borderId="0" applyNumberFormat="0" applyBorder="0" applyProtection="0">
      <alignment horizontal="left" indent="1"/>
    </xf>
    <xf numFmtId="0" fontId="32" fillId="0" borderId="0"/>
    <xf numFmtId="0" fontId="28" fillId="5" borderId="13"/>
    <xf numFmtId="0" fontId="28" fillId="6" borderId="0"/>
    <xf numFmtId="0" fontId="33" fillId="7" borderId="0" applyNumberFormat="0" applyBorder="0" applyProtection="0"/>
    <xf numFmtId="0" fontId="28" fillId="6" borderId="0"/>
    <xf numFmtId="0" fontId="28" fillId="6" borderId="14"/>
    <xf numFmtId="0" fontId="28" fillId="6" borderId="14"/>
    <xf numFmtId="0" fontId="28" fillId="0" borderId="0"/>
    <xf numFmtId="0" fontId="33" fillId="0" borderId="0"/>
    <xf numFmtId="0" fontId="28" fillId="5" borderId="13"/>
    <xf numFmtId="0" fontId="28" fillId="6" borderId="0"/>
    <xf numFmtId="0" fontId="28" fillId="5" borderId="13"/>
    <xf numFmtId="0" fontId="28" fillId="0" borderId="0"/>
  </cellStyleXfs>
  <cellXfs count="245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9" fillId="0" borderId="0" xfId="0" applyFont="1" applyAlignment="1">
      <alignment vertical="center" wrapText="1"/>
    </xf>
    <xf numFmtId="0" fontId="0" fillId="0" borderId="0" xfId="0" applyBorder="1" applyAlignment="1">
      <alignment vertical="center"/>
    </xf>
    <xf numFmtId="0" fontId="4" fillId="0" borderId="0" xfId="0" applyFont="1" applyBorder="1" applyAlignment="1">
      <alignment horizontal="justify" vertical="center" wrapText="1"/>
    </xf>
    <xf numFmtId="0" fontId="3" fillId="0" borderId="0" xfId="0" applyFont="1" applyBorder="1" applyAlignment="1">
      <alignment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 wrapText="1"/>
    </xf>
    <xf numFmtId="49" fontId="10" fillId="2" borderId="2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/>
    </xf>
    <xf numFmtId="0" fontId="10" fillId="2" borderId="2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left" vertical="center"/>
    </xf>
    <xf numFmtId="0" fontId="13" fillId="2" borderId="4" xfId="0" applyFont="1" applyFill="1" applyBorder="1" applyAlignment="1">
      <alignment horizontal="left" vertical="center"/>
    </xf>
    <xf numFmtId="0" fontId="13" fillId="2" borderId="4" xfId="0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left" vertical="center"/>
    </xf>
    <xf numFmtId="0" fontId="9" fillId="2" borderId="5" xfId="0" applyFont="1" applyFill="1" applyBorder="1" applyAlignment="1">
      <alignment horizontal="left" vertical="center" wrapText="1"/>
    </xf>
    <xf numFmtId="0" fontId="9" fillId="2" borderId="6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9" fillId="2" borderId="7" xfId="0" applyFont="1" applyFill="1" applyBorder="1" applyAlignment="1">
      <alignment horizontal="left" vertical="center"/>
    </xf>
    <xf numFmtId="0" fontId="9" fillId="2" borderId="8" xfId="0" applyFont="1" applyFill="1" applyBorder="1" applyAlignment="1">
      <alignment horizontal="left" vertical="center"/>
    </xf>
    <xf numFmtId="0" fontId="9" fillId="2" borderId="8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left" vertical="center"/>
    </xf>
    <xf numFmtId="0" fontId="9" fillId="0" borderId="4" xfId="0" applyFont="1" applyFill="1" applyBorder="1" applyAlignment="1">
      <alignment horizontal="left" vertical="center"/>
    </xf>
    <xf numFmtId="0" fontId="9" fillId="0" borderId="4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left" vertical="center"/>
    </xf>
    <xf numFmtId="0" fontId="9" fillId="0" borderId="10" xfId="0" applyFont="1" applyFill="1" applyBorder="1" applyAlignment="1">
      <alignment horizontal="left" vertical="center"/>
    </xf>
    <xf numFmtId="0" fontId="9" fillId="0" borderId="10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 wrapText="1"/>
    </xf>
    <xf numFmtId="0" fontId="13" fillId="0" borderId="10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left" vertical="center"/>
    </xf>
    <xf numFmtId="0" fontId="10" fillId="2" borderId="1" xfId="0" applyFont="1" applyFill="1" applyBorder="1" applyAlignment="1">
      <alignment horizontal="left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horizontal="left" vertical="center" wrapText="1"/>
    </xf>
    <xf numFmtId="0" fontId="13" fillId="2" borderId="2" xfId="0" applyFont="1" applyFill="1" applyBorder="1" applyAlignment="1">
      <alignment horizontal="left" vertical="center"/>
    </xf>
    <xf numFmtId="0" fontId="13" fillId="2" borderId="6" xfId="0" applyFont="1" applyFill="1" applyBorder="1" applyAlignment="1">
      <alignment horizontal="left" vertical="center" wrapText="1"/>
    </xf>
    <xf numFmtId="0" fontId="9" fillId="0" borderId="7" xfId="0" applyFont="1" applyFill="1" applyBorder="1" applyAlignment="1">
      <alignment horizontal="left" vertical="center"/>
    </xf>
    <xf numFmtId="0" fontId="9" fillId="0" borderId="8" xfId="0" applyFont="1" applyFill="1" applyBorder="1" applyAlignment="1">
      <alignment horizontal="left" vertical="center"/>
    </xf>
    <xf numFmtId="0" fontId="9" fillId="0" borderId="8" xfId="0" applyFont="1" applyFill="1" applyBorder="1" applyAlignment="1">
      <alignment horizontal="left" vertical="center" wrapText="1"/>
    </xf>
    <xf numFmtId="0" fontId="10" fillId="2" borderId="9" xfId="0" applyFont="1" applyFill="1" applyBorder="1" applyAlignment="1">
      <alignment horizontal="left" vertical="center"/>
    </xf>
    <xf numFmtId="0" fontId="10" fillId="2" borderId="10" xfId="0" applyFont="1" applyFill="1" applyBorder="1" applyAlignment="1">
      <alignment horizontal="left" vertical="center"/>
    </xf>
    <xf numFmtId="0" fontId="10" fillId="2" borderId="10" xfId="0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horizontal="left" vertical="center" wrapText="1"/>
    </xf>
    <xf numFmtId="0" fontId="10" fillId="2" borderId="6" xfId="0" applyFont="1" applyFill="1" applyBorder="1" applyAlignment="1">
      <alignment horizontal="left" vertical="center" wrapText="1"/>
    </xf>
    <xf numFmtId="0" fontId="10" fillId="2" borderId="11" xfId="0" applyFont="1" applyFill="1" applyBorder="1" applyAlignment="1">
      <alignment horizontal="left" vertical="center" wrapText="1"/>
    </xf>
    <xf numFmtId="0" fontId="10" fillId="2" borderId="0" xfId="0" applyFont="1" applyFill="1" applyBorder="1" applyAlignment="1">
      <alignment horizontal="left" vertical="center" wrapText="1"/>
    </xf>
    <xf numFmtId="0" fontId="9" fillId="2" borderId="0" xfId="0" applyFont="1" applyFill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9" fillId="2" borderId="12" xfId="0" applyFont="1" applyFill="1" applyBorder="1" applyAlignment="1">
      <alignment horizontal="left" vertical="center"/>
    </xf>
    <xf numFmtId="0" fontId="10" fillId="0" borderId="4" xfId="0" applyFont="1" applyFill="1" applyBorder="1" applyAlignment="1">
      <alignment horizontal="left" vertical="center"/>
    </xf>
    <xf numFmtId="0" fontId="4" fillId="0" borderId="11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" fontId="9" fillId="2" borderId="2" xfId="0" applyNumberFormat="1" applyFont="1" applyFill="1" applyBorder="1" applyAlignment="1">
      <alignment horizontal="center" vertical="center" wrapText="1"/>
    </xf>
    <xf numFmtId="1" fontId="9" fillId="2" borderId="6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1" fontId="9" fillId="2" borderId="1" xfId="0" quotePrefix="1" applyNumberFormat="1" applyFont="1" applyFill="1" applyBorder="1" applyAlignment="1">
      <alignment horizontal="center" vertical="center" wrapText="1"/>
    </xf>
    <xf numFmtId="1" fontId="9" fillId="0" borderId="1" xfId="0" applyNumberFormat="1" applyFont="1" applyFill="1" applyBorder="1" applyAlignment="1">
      <alignment horizontal="center" vertical="center"/>
    </xf>
    <xf numFmtId="1" fontId="9" fillId="2" borderId="9" xfId="0" quotePrefix="1" applyNumberFormat="1" applyFont="1" applyFill="1" applyBorder="1" applyAlignment="1">
      <alignment horizontal="center" vertical="center" wrapText="1"/>
    </xf>
    <xf numFmtId="1" fontId="9" fillId="2" borderId="5" xfId="0" applyNumberFormat="1" applyFont="1" applyFill="1" applyBorder="1" applyAlignment="1">
      <alignment horizontal="center" vertical="center" wrapText="1"/>
    </xf>
    <xf numFmtId="1" fontId="9" fillId="0" borderId="1" xfId="0" applyNumberFormat="1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horizontal="center" vertical="center" wrapText="1"/>
    </xf>
    <xf numFmtId="1" fontId="9" fillId="2" borderId="9" xfId="0" applyNumberFormat="1" applyFont="1" applyFill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right" vertical="center"/>
    </xf>
    <xf numFmtId="2" fontId="4" fillId="0" borderId="1" xfId="0" applyNumberFormat="1" applyFont="1" applyBorder="1" applyAlignment="1">
      <alignment horizontal="right" vertical="center"/>
    </xf>
    <xf numFmtId="2" fontId="9" fillId="2" borderId="1" xfId="0" applyNumberFormat="1" applyFont="1" applyFill="1" applyBorder="1" applyAlignment="1">
      <alignment vertical="center" wrapText="1"/>
    </xf>
    <xf numFmtId="2" fontId="9" fillId="0" borderId="1" xfId="0" applyNumberFormat="1" applyFont="1" applyFill="1" applyBorder="1" applyAlignment="1">
      <alignment vertical="center"/>
    </xf>
    <xf numFmtId="2" fontId="9" fillId="2" borderId="9" xfId="0" applyNumberFormat="1" applyFont="1" applyFill="1" applyBorder="1" applyAlignment="1">
      <alignment vertical="center" wrapText="1"/>
    </xf>
    <xf numFmtId="2" fontId="10" fillId="2" borderId="1" xfId="0" applyNumberFormat="1" applyFont="1" applyFill="1" applyBorder="1" applyAlignment="1">
      <alignment vertical="center" wrapText="1"/>
    </xf>
    <xf numFmtId="2" fontId="9" fillId="0" borderId="1" xfId="0" applyNumberFormat="1" applyFont="1" applyFill="1" applyBorder="1" applyAlignment="1">
      <alignment vertical="center" wrapText="1"/>
    </xf>
    <xf numFmtId="2" fontId="14" fillId="0" borderId="1" xfId="0" applyNumberFormat="1" applyFont="1" applyBorder="1" applyAlignment="1">
      <alignment horizontal="right" vertical="center" wrapText="1"/>
    </xf>
    <xf numFmtId="2" fontId="5" fillId="0" borderId="1" xfId="0" applyNumberFormat="1" applyFont="1" applyBorder="1" applyAlignment="1">
      <alignment horizontal="right" vertical="center" wrapText="1"/>
    </xf>
    <xf numFmtId="0" fontId="14" fillId="0" borderId="0" xfId="0" applyFont="1" applyAlignment="1">
      <alignment vertical="center"/>
    </xf>
    <xf numFmtId="0" fontId="14" fillId="0" borderId="9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5" fillId="0" borderId="3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14" fillId="0" borderId="0" xfId="0" applyFont="1" applyBorder="1" applyAlignment="1">
      <alignment horizontal="left" vertical="center" wrapText="1"/>
    </xf>
    <xf numFmtId="2" fontId="14" fillId="0" borderId="0" xfId="0" applyNumberFormat="1" applyFont="1" applyBorder="1" applyAlignment="1">
      <alignment horizontal="right" vertical="center" wrapText="1"/>
    </xf>
    <xf numFmtId="1" fontId="14" fillId="0" borderId="1" xfId="0" applyNumberFormat="1" applyFont="1" applyBorder="1" applyAlignment="1">
      <alignment horizontal="center" vertical="center" wrapText="1"/>
    </xf>
    <xf numFmtId="1" fontId="14" fillId="0" borderId="1" xfId="0" applyNumberFormat="1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vertical="center"/>
    </xf>
    <xf numFmtId="2" fontId="14" fillId="0" borderId="1" xfId="0" applyNumberFormat="1" applyFont="1" applyBorder="1" applyAlignment="1">
      <alignment vertical="center"/>
    </xf>
    <xf numFmtId="16" fontId="4" fillId="0" borderId="1" xfId="0" applyNumberFormat="1" applyFont="1" applyBorder="1" applyAlignment="1">
      <alignment horizontal="center" vertical="center"/>
    </xf>
    <xf numFmtId="0" fontId="17" fillId="0" borderId="0" xfId="0" applyFont="1"/>
    <xf numFmtId="0" fontId="9" fillId="0" borderId="0" xfId="0" applyFont="1"/>
    <xf numFmtId="0" fontId="17" fillId="0" borderId="0" xfId="0" applyFont="1" applyAlignment="1">
      <alignment vertical="center"/>
    </xf>
    <xf numFmtId="2" fontId="4" fillId="0" borderId="1" xfId="0" applyNumberFormat="1" applyFont="1" applyBorder="1" applyAlignment="1">
      <alignment horizontal="right" vertical="center" wrapText="1"/>
    </xf>
    <xf numFmtId="2" fontId="7" fillId="0" borderId="1" xfId="0" applyNumberFormat="1" applyFont="1" applyBorder="1" applyAlignment="1">
      <alignment horizontal="right" vertical="center"/>
    </xf>
    <xf numFmtId="14" fontId="5" fillId="0" borderId="0" xfId="0" applyNumberFormat="1" applyFont="1" applyAlignment="1">
      <alignment vertical="center"/>
    </xf>
    <xf numFmtId="0" fontId="26" fillId="0" borderId="0" xfId="0" applyFont="1"/>
    <xf numFmtId="49" fontId="9" fillId="2" borderId="2" xfId="0" applyNumberFormat="1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 wrapText="1"/>
    </xf>
    <xf numFmtId="0" fontId="27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right" vertical="center" wrapText="1"/>
    </xf>
    <xf numFmtId="0" fontId="0" fillId="0" borderId="11" xfId="0" applyBorder="1"/>
    <xf numFmtId="2" fontId="10" fillId="0" borderId="1" xfId="0" applyNumberFormat="1" applyFont="1" applyFill="1" applyBorder="1" applyAlignment="1">
      <alignment vertical="center" wrapText="1"/>
    </xf>
    <xf numFmtId="2" fontId="5" fillId="0" borderId="1" xfId="0" applyNumberFormat="1" applyFont="1" applyFill="1" applyBorder="1" applyAlignment="1">
      <alignment horizontal="right" vertical="center" wrapText="1"/>
    </xf>
    <xf numFmtId="2" fontId="14" fillId="0" borderId="1" xfId="0" applyNumberFormat="1" applyFont="1" applyFill="1" applyBorder="1" applyAlignment="1">
      <alignment horizontal="right" vertical="center" wrapText="1"/>
    </xf>
    <xf numFmtId="2" fontId="4" fillId="3" borderId="1" xfId="0" applyNumberFormat="1" applyFont="1" applyFill="1" applyBorder="1" applyAlignment="1">
      <alignment horizontal="right" vertical="center"/>
    </xf>
    <xf numFmtId="0" fontId="6" fillId="3" borderId="1" xfId="0" applyFont="1" applyFill="1" applyBorder="1" applyAlignment="1">
      <alignment horizontal="center" vertical="center" wrapText="1"/>
    </xf>
    <xf numFmtId="2" fontId="6" fillId="3" borderId="1" xfId="0" applyNumberFormat="1" applyFont="1" applyFill="1" applyBorder="1" applyAlignment="1">
      <alignment horizontal="right" vertical="center"/>
    </xf>
    <xf numFmtId="2" fontId="5" fillId="0" borderId="2" xfId="0" applyNumberFormat="1" applyFont="1" applyBorder="1" applyAlignment="1">
      <alignment vertical="center"/>
    </xf>
    <xf numFmtId="2" fontId="4" fillId="0" borderId="1" xfId="0" applyNumberFormat="1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9" fillId="2" borderId="2" xfId="0" applyFont="1" applyFill="1" applyBorder="1" applyAlignment="1">
      <alignment horizontal="left" vertical="center"/>
    </xf>
    <xf numFmtId="0" fontId="9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vertical="center" wrapText="1"/>
    </xf>
    <xf numFmtId="0" fontId="10" fillId="2" borderId="0" xfId="0" applyFont="1" applyFill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11" fillId="2" borderId="0" xfId="0" applyFont="1" applyFill="1" applyAlignment="1">
      <alignment vertical="center" wrapText="1"/>
    </xf>
    <xf numFmtId="0" fontId="10" fillId="2" borderId="2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horizontal="left" vertical="center" wrapText="1"/>
    </xf>
    <xf numFmtId="2" fontId="5" fillId="3" borderId="1" xfId="0" applyNumberFormat="1" applyFont="1" applyFill="1" applyBorder="1" applyAlignment="1">
      <alignment horizontal="right" vertical="center" wrapText="1"/>
    </xf>
    <xf numFmtId="0" fontId="5" fillId="3" borderId="1" xfId="0" applyFont="1" applyFill="1" applyBorder="1" applyAlignment="1">
      <alignment vertical="center"/>
    </xf>
    <xf numFmtId="2" fontId="5" fillId="3" borderId="1" xfId="0" applyNumberFormat="1" applyFont="1" applyFill="1" applyBorder="1" applyAlignment="1">
      <alignment vertical="center"/>
    </xf>
    <xf numFmtId="0" fontId="5" fillId="0" borderId="0" xfId="0" applyFont="1" applyBorder="1" applyAlignment="1">
      <alignment horizontal="left" vertical="center" wrapText="1"/>
    </xf>
    <xf numFmtId="2" fontId="5" fillId="0" borderId="0" xfId="0" applyNumberFormat="1" applyFont="1" applyBorder="1" applyAlignment="1">
      <alignment horizontal="right" vertical="center" wrapText="1"/>
    </xf>
    <xf numFmtId="0" fontId="1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0" fillId="0" borderId="0" xfId="0" applyAlignment="1">
      <alignment horizontal="center" wrapText="1"/>
    </xf>
    <xf numFmtId="0" fontId="9" fillId="0" borderId="2" xfId="0" applyFont="1" applyFill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9" fillId="2" borderId="2" xfId="0" applyFont="1" applyFill="1" applyBorder="1" applyAlignment="1">
      <alignment horizontal="left" vertical="center"/>
    </xf>
    <xf numFmtId="0" fontId="10" fillId="2" borderId="2" xfId="0" applyFont="1" applyFill="1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1" fillId="0" borderId="6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center" vertical="center" wrapText="1"/>
    </xf>
    <xf numFmtId="0" fontId="13" fillId="0" borderId="2" xfId="0" applyFont="1" applyFill="1" applyBorder="1" applyAlignment="1">
      <alignment horizontal="left" vertical="center"/>
    </xf>
    <xf numFmtId="0" fontId="9" fillId="2" borderId="2" xfId="0" applyFont="1" applyFill="1" applyBorder="1" applyAlignment="1">
      <alignment horizontal="left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0" fillId="0" borderId="2" xfId="0" applyFont="1" applyFill="1" applyBorder="1" applyAlignment="1">
      <alignment horizontal="left" vertical="center" wrapText="1"/>
    </xf>
    <xf numFmtId="0" fontId="12" fillId="0" borderId="11" xfId="0" applyFont="1" applyFill="1" applyBorder="1" applyAlignment="1">
      <alignment horizontal="center" vertical="center" wrapText="1"/>
    </xf>
    <xf numFmtId="0" fontId="0" fillId="0" borderId="11" xfId="0" applyFill="1" applyBorder="1" applyAlignment="1">
      <alignment vertical="center" wrapText="1"/>
    </xf>
    <xf numFmtId="0" fontId="17" fillId="0" borderId="0" xfId="0" applyFont="1" applyAlignment="1">
      <alignment wrapText="1"/>
    </xf>
    <xf numFmtId="0" fontId="16" fillId="2" borderId="0" xfId="0" applyFont="1" applyFill="1" applyAlignment="1">
      <alignment horizontal="center" vertical="center" wrapText="1"/>
    </xf>
    <xf numFmtId="0" fontId="16" fillId="2" borderId="0" xfId="0" applyFont="1" applyFill="1" applyAlignment="1">
      <alignment vertical="center" wrapText="1"/>
    </xf>
    <xf numFmtId="0" fontId="16" fillId="0" borderId="0" xfId="0" applyFont="1" applyAlignment="1">
      <alignment vertical="center"/>
    </xf>
    <xf numFmtId="0" fontId="25" fillId="0" borderId="0" xfId="0" applyFont="1" applyAlignment="1">
      <alignment horizontal="center" vertical="center"/>
    </xf>
    <xf numFmtId="0" fontId="0" fillId="2" borderId="0" xfId="0" applyFill="1" applyAlignment="1">
      <alignment horizontal="center" vertical="center" wrapText="1"/>
    </xf>
    <xf numFmtId="0" fontId="0" fillId="2" borderId="0" xfId="0" applyFill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9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9" fillId="2" borderId="0" xfId="0" applyFont="1" applyFill="1" applyAlignment="1">
      <alignment vertical="center" wrapText="1"/>
    </xf>
    <xf numFmtId="0" fontId="10" fillId="2" borderId="0" xfId="0" applyFont="1" applyFill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11" fillId="2" borderId="0" xfId="0" applyFont="1" applyFill="1" applyAlignment="1">
      <alignment vertical="center" wrapText="1"/>
    </xf>
    <xf numFmtId="14" fontId="9" fillId="2" borderId="0" xfId="0" applyNumberFormat="1" applyFont="1" applyFill="1" applyAlignment="1">
      <alignment horizontal="center" vertical="center" wrapText="1"/>
    </xf>
    <xf numFmtId="0" fontId="4" fillId="0" borderId="11" xfId="0" applyFont="1" applyBorder="1" applyAlignment="1">
      <alignment vertical="center"/>
    </xf>
    <xf numFmtId="0" fontId="4" fillId="0" borderId="0" xfId="0" applyFont="1" applyBorder="1" applyAlignment="1">
      <alignment horizontal="justify" vertical="center" wrapText="1"/>
    </xf>
    <xf numFmtId="0" fontId="0" fillId="0" borderId="0" xfId="0" applyAlignment="1">
      <alignment vertical="center" wrapText="1"/>
    </xf>
    <xf numFmtId="0" fontId="27" fillId="0" borderId="0" xfId="0" applyFont="1" applyAlignment="1">
      <alignment horizontal="center" vertical="center" wrapText="1"/>
    </xf>
    <xf numFmtId="0" fontId="15" fillId="0" borderId="0" xfId="0" applyFont="1" applyAlignment="1">
      <alignment vertical="center" wrapText="1"/>
    </xf>
    <xf numFmtId="0" fontId="27" fillId="0" borderId="0" xfId="0" applyFont="1" applyBorder="1" applyAlignment="1">
      <alignment horizontal="center" vertical="center" wrapText="1"/>
    </xf>
    <xf numFmtId="0" fontId="19" fillId="0" borderId="0" xfId="0" applyFont="1" applyAlignment="1">
      <alignment vertical="center"/>
    </xf>
    <xf numFmtId="0" fontId="4" fillId="0" borderId="2" xfId="0" applyFont="1" applyBorder="1" applyAlignment="1">
      <alignment horizontal="left" vertical="center"/>
    </xf>
    <xf numFmtId="0" fontId="7" fillId="0" borderId="6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6" fillId="0" borderId="2" xfId="0" applyFont="1" applyBorder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6" fillId="0" borderId="2" xfId="0" applyFont="1" applyBorder="1" applyAlignment="1">
      <alignment horizontal="left" vertical="center" wrapText="1"/>
    </xf>
    <xf numFmtId="0" fontId="8" fillId="0" borderId="6" xfId="0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6" fillId="0" borderId="2" xfId="0" applyFont="1" applyBorder="1" applyAlignment="1">
      <alignment vertical="center"/>
    </xf>
    <xf numFmtId="0" fontId="4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/>
    </xf>
    <xf numFmtId="0" fontId="18" fillId="0" borderId="0" xfId="0" applyFont="1" applyAlignment="1">
      <alignment horizontal="right" vertical="center"/>
    </xf>
    <xf numFmtId="0" fontId="6" fillId="0" borderId="1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vertical="center"/>
    </xf>
    <xf numFmtId="0" fontId="20" fillId="0" borderId="0" xfId="0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4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 wrapText="1"/>
    </xf>
    <xf numFmtId="2" fontId="5" fillId="0" borderId="0" xfId="0" applyNumberFormat="1" applyFont="1" applyBorder="1" applyAlignment="1">
      <alignment horizontal="center" vertical="center" wrapText="1"/>
    </xf>
    <xf numFmtId="2" fontId="5" fillId="0" borderId="0" xfId="0" applyNumberFormat="1" applyFont="1" applyBorder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0" fontId="1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</cellXfs>
  <cellStyles count="18">
    <cellStyle name="1 2 antraštė" xfId="2"/>
    <cellStyle name="2 2 antraštė" xfId="3"/>
    <cellStyle name="2 2 geltonasLangelis" xfId="6"/>
    <cellStyle name="2 2 įprasta" xfId="17"/>
    <cellStyle name="2 2 pilkasLangelis" xfId="7"/>
    <cellStyle name="2 geltonasLangelis" xfId="14"/>
    <cellStyle name="2 įprasta" xfId="1"/>
    <cellStyle name="2 oranžinėKraštinė" xfId="10"/>
    <cellStyle name="2 pavadinimas" xfId="4"/>
    <cellStyle name="2 pilkasLangelis" xfId="15"/>
    <cellStyle name="3 2 antraštė" xfId="8"/>
    <cellStyle name="3 įprasta" xfId="12"/>
    <cellStyle name="GeltonasLangelis" xfId="16"/>
    <cellStyle name="Įprastas" xfId="0" builtinId="0"/>
    <cellStyle name="Įprastas 2" xfId="5"/>
    <cellStyle name="OranžinėKraštinė" xfId="11"/>
    <cellStyle name="PilkasLangelis" xfId="9"/>
    <cellStyle name="z Stulpelio A tekstas" xfId="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1"/>
  <sheetViews>
    <sheetView topLeftCell="A9" workbookViewId="0">
      <selection activeCell="F95" sqref="F95:G95"/>
    </sheetView>
  </sheetViews>
  <sheetFormatPr defaultRowHeight="13.2"/>
  <cols>
    <col min="1" max="1" width="7.109375" customWidth="1"/>
    <col min="2" max="2" width="6.109375" customWidth="1"/>
    <col min="3" max="3" width="5.88671875" customWidth="1"/>
    <col min="4" max="4" width="44.6640625" customWidth="1"/>
    <col min="5" max="5" width="9.88671875" customWidth="1"/>
    <col min="6" max="6" width="10.5546875" customWidth="1"/>
    <col min="7" max="7" width="11.5546875" customWidth="1"/>
  </cols>
  <sheetData>
    <row r="1" spans="1:7" ht="24" customHeight="1">
      <c r="D1" s="124"/>
      <c r="E1" s="185" t="s">
        <v>204</v>
      </c>
      <c r="F1" s="185"/>
      <c r="G1" s="185"/>
    </row>
    <row r="2" spans="1:7">
      <c r="E2" s="118" t="s">
        <v>97</v>
      </c>
      <c r="F2" s="119"/>
      <c r="G2" s="119"/>
    </row>
    <row r="4" spans="1:7">
      <c r="A4" s="161" t="s">
        <v>98</v>
      </c>
      <c r="B4" s="186"/>
      <c r="C4" s="186"/>
      <c r="D4" s="186"/>
      <c r="E4" s="186"/>
      <c r="F4" s="187"/>
      <c r="G4" s="187"/>
    </row>
    <row r="5" spans="1:7">
      <c r="A5" s="188"/>
      <c r="B5" s="188"/>
      <c r="C5" s="188"/>
      <c r="D5" s="188"/>
      <c r="E5" s="188"/>
      <c r="F5" s="188"/>
      <c r="G5" s="188"/>
    </row>
    <row r="6" spans="1:7" ht="12.75" customHeight="1">
      <c r="A6" s="189" t="s">
        <v>239</v>
      </c>
      <c r="B6" s="189"/>
      <c r="C6" s="189"/>
      <c r="D6" s="189"/>
      <c r="E6" s="189"/>
      <c r="F6" s="189"/>
      <c r="G6" s="189"/>
    </row>
    <row r="7" spans="1:7">
      <c r="A7" s="161" t="s">
        <v>99</v>
      </c>
      <c r="B7" s="190"/>
      <c r="C7" s="190"/>
      <c r="D7" s="190"/>
      <c r="E7" s="190"/>
      <c r="F7" s="191"/>
      <c r="G7" s="191"/>
    </row>
    <row r="8" spans="1:7" ht="12.75" customHeight="1">
      <c r="A8" s="192" t="s">
        <v>240</v>
      </c>
      <c r="B8" s="193"/>
      <c r="C8" s="193"/>
      <c r="D8" s="193"/>
      <c r="E8" s="193"/>
      <c r="F8" s="193"/>
      <c r="G8" s="193"/>
    </row>
    <row r="9" spans="1:7">
      <c r="A9" s="194" t="s">
        <v>100</v>
      </c>
      <c r="B9" s="195"/>
      <c r="C9" s="195"/>
      <c r="D9" s="195"/>
      <c r="E9" s="195"/>
      <c r="F9" s="196"/>
      <c r="G9" s="196"/>
    </row>
    <row r="10" spans="1:7">
      <c r="A10" s="196"/>
      <c r="B10" s="196"/>
      <c r="C10" s="196"/>
      <c r="D10" s="196"/>
      <c r="E10" s="196"/>
      <c r="F10" s="196"/>
      <c r="G10" s="196"/>
    </row>
    <row r="11" spans="1:7">
      <c r="A11" s="197"/>
      <c r="B11" s="191"/>
      <c r="C11" s="191"/>
      <c r="D11" s="191"/>
      <c r="E11" s="191"/>
      <c r="F11" s="18"/>
      <c r="G11" s="18"/>
    </row>
    <row r="12" spans="1:7">
      <c r="A12" s="198" t="s">
        <v>101</v>
      </c>
      <c r="B12" s="199"/>
      <c r="C12" s="199"/>
      <c r="D12" s="199"/>
      <c r="E12" s="199"/>
      <c r="F12" s="200"/>
      <c r="G12" s="200"/>
    </row>
    <row r="13" spans="1:7">
      <c r="A13" s="198" t="s">
        <v>271</v>
      </c>
      <c r="B13" s="199"/>
      <c r="C13" s="199"/>
      <c r="D13" s="199"/>
      <c r="E13" s="199"/>
      <c r="F13" s="200"/>
      <c r="G13" s="200"/>
    </row>
    <row r="14" spans="1:7">
      <c r="A14" s="145"/>
      <c r="B14" s="146"/>
      <c r="C14" s="146"/>
      <c r="D14" s="146"/>
      <c r="E14" s="146"/>
      <c r="F14" s="147"/>
      <c r="G14" s="147"/>
    </row>
    <row r="15" spans="1:7">
      <c r="A15" s="201">
        <v>43595</v>
      </c>
      <c r="B15" s="190"/>
      <c r="C15" s="190"/>
      <c r="D15" s="190"/>
      <c r="E15" s="190"/>
      <c r="F15" s="191"/>
      <c r="G15" s="191"/>
    </row>
    <row r="16" spans="1:7">
      <c r="A16" s="161" t="s">
        <v>4</v>
      </c>
      <c r="B16" s="161"/>
      <c r="C16" s="161"/>
      <c r="D16" s="161"/>
      <c r="E16" s="161"/>
      <c r="F16" s="191"/>
      <c r="G16" s="191"/>
    </row>
    <row r="17" spans="1:7" ht="27" customHeight="1">
      <c r="A17" s="145"/>
      <c r="B17" s="143"/>
      <c r="C17" s="143"/>
      <c r="D17" s="143"/>
      <c r="E17" s="183" t="s">
        <v>247</v>
      </c>
      <c r="F17" s="184"/>
      <c r="G17" s="184"/>
    </row>
    <row r="18" spans="1:7" ht="66">
      <c r="A18" s="20" t="s">
        <v>5</v>
      </c>
      <c r="B18" s="179" t="s">
        <v>6</v>
      </c>
      <c r="C18" s="180"/>
      <c r="D18" s="181"/>
      <c r="E18" s="21" t="s">
        <v>102</v>
      </c>
      <c r="F18" s="22" t="s">
        <v>103</v>
      </c>
      <c r="G18" s="22" t="s">
        <v>104</v>
      </c>
    </row>
    <row r="19" spans="1:7">
      <c r="A19" s="22" t="s">
        <v>10</v>
      </c>
      <c r="B19" s="23" t="s">
        <v>105</v>
      </c>
      <c r="C19" s="24"/>
      <c r="D19" s="148"/>
      <c r="E19" s="125" t="s">
        <v>197</v>
      </c>
      <c r="F19" s="98">
        <f>SUM(F20+F25+F36+F37)</f>
        <v>710771.7699999999</v>
      </c>
      <c r="G19" s="98">
        <f>SUM(G20+G25+G36+G37)</f>
        <v>714782.64999999991</v>
      </c>
    </row>
    <row r="20" spans="1:7">
      <c r="A20" s="25" t="s">
        <v>12</v>
      </c>
      <c r="B20" s="26" t="s">
        <v>106</v>
      </c>
      <c r="C20" s="27"/>
      <c r="D20" s="28"/>
      <c r="E20" s="82"/>
      <c r="F20" s="95">
        <f>SUM(F21:F24)</f>
        <v>942.46</v>
      </c>
      <c r="G20" s="95">
        <f>SUM(G21:G24)</f>
        <v>995.08</v>
      </c>
    </row>
    <row r="21" spans="1:7">
      <c r="A21" s="29" t="s">
        <v>107</v>
      </c>
      <c r="B21" s="142"/>
      <c r="C21" s="30" t="s">
        <v>108</v>
      </c>
      <c r="D21" s="31"/>
      <c r="E21" s="83"/>
      <c r="F21" s="95"/>
      <c r="G21" s="95"/>
    </row>
    <row r="22" spans="1:7">
      <c r="A22" s="29" t="s">
        <v>109</v>
      </c>
      <c r="B22" s="142"/>
      <c r="C22" s="30" t="s">
        <v>110</v>
      </c>
      <c r="D22" s="32"/>
      <c r="E22" s="84"/>
      <c r="F22" s="95">
        <v>942.46</v>
      </c>
      <c r="G22" s="95">
        <v>995.08</v>
      </c>
    </row>
    <row r="23" spans="1:7">
      <c r="A23" s="29" t="s">
        <v>111</v>
      </c>
      <c r="B23" s="142"/>
      <c r="C23" s="30" t="s">
        <v>112</v>
      </c>
      <c r="D23" s="32"/>
      <c r="E23" s="84"/>
      <c r="F23" s="95"/>
      <c r="G23" s="95"/>
    </row>
    <row r="24" spans="1:7">
      <c r="A24" s="29" t="s">
        <v>113</v>
      </c>
      <c r="B24" s="142"/>
      <c r="C24" s="30" t="s">
        <v>114</v>
      </c>
      <c r="D24" s="32"/>
      <c r="E24" s="84"/>
      <c r="F24" s="95"/>
      <c r="G24" s="95"/>
    </row>
    <row r="25" spans="1:7">
      <c r="A25" s="25" t="s">
        <v>22</v>
      </c>
      <c r="B25" s="34" t="s">
        <v>115</v>
      </c>
      <c r="C25" s="35"/>
      <c r="D25" s="36"/>
      <c r="E25" s="126"/>
      <c r="F25" s="95">
        <f>SUM(F26:F35)</f>
        <v>709829.30999999994</v>
      </c>
      <c r="G25" s="95">
        <f>SUM(G26:G35)</f>
        <v>713787.57</v>
      </c>
    </row>
    <row r="26" spans="1:7">
      <c r="A26" s="29" t="s">
        <v>116</v>
      </c>
      <c r="B26" s="142"/>
      <c r="C26" s="53" t="s">
        <v>117</v>
      </c>
      <c r="D26" s="32"/>
      <c r="E26" s="84"/>
      <c r="F26" s="95"/>
      <c r="G26" s="95"/>
    </row>
    <row r="27" spans="1:7">
      <c r="A27" s="29" t="s">
        <v>118</v>
      </c>
      <c r="B27" s="142"/>
      <c r="C27" s="75" t="s">
        <v>119</v>
      </c>
      <c r="D27" s="32"/>
      <c r="E27" s="84"/>
      <c r="F27" s="95">
        <v>657937.68999999994</v>
      </c>
      <c r="G27" s="95">
        <v>661532.98</v>
      </c>
    </row>
    <row r="28" spans="1:7">
      <c r="A28" s="29" t="s">
        <v>120</v>
      </c>
      <c r="B28" s="142"/>
      <c r="C28" s="30" t="s">
        <v>121</v>
      </c>
      <c r="D28" s="32"/>
      <c r="E28" s="84"/>
      <c r="F28" s="95"/>
      <c r="G28" s="95"/>
    </row>
    <row r="29" spans="1:7">
      <c r="A29" s="29" t="s">
        <v>122</v>
      </c>
      <c r="B29" s="142"/>
      <c r="C29" s="30" t="s">
        <v>123</v>
      </c>
      <c r="D29" s="32"/>
      <c r="E29" s="84"/>
      <c r="F29" s="95"/>
      <c r="G29" s="95"/>
    </row>
    <row r="30" spans="1:7">
      <c r="A30" s="29" t="s">
        <v>124</v>
      </c>
      <c r="B30" s="142"/>
      <c r="C30" s="30" t="s">
        <v>125</v>
      </c>
      <c r="D30" s="32"/>
      <c r="E30" s="90"/>
      <c r="F30" s="95"/>
      <c r="G30" s="95"/>
    </row>
    <row r="31" spans="1:7">
      <c r="A31" s="29" t="s">
        <v>126</v>
      </c>
      <c r="B31" s="142"/>
      <c r="C31" s="30" t="s">
        <v>127</v>
      </c>
      <c r="D31" s="32"/>
      <c r="E31" s="84"/>
      <c r="F31" s="95"/>
      <c r="G31" s="95"/>
    </row>
    <row r="32" spans="1:7">
      <c r="A32" s="29" t="s">
        <v>128</v>
      </c>
      <c r="B32" s="142"/>
      <c r="C32" s="30" t="s">
        <v>129</v>
      </c>
      <c r="D32" s="32"/>
      <c r="E32" s="84"/>
      <c r="F32" s="95"/>
      <c r="G32" s="95"/>
    </row>
    <row r="33" spans="1:7">
      <c r="A33" s="29" t="s">
        <v>130</v>
      </c>
      <c r="B33" s="142"/>
      <c r="C33" s="30" t="s">
        <v>131</v>
      </c>
      <c r="D33" s="32"/>
      <c r="E33" s="90"/>
      <c r="F33" s="95">
        <v>5575.32</v>
      </c>
      <c r="G33" s="95">
        <v>6076.2</v>
      </c>
    </row>
    <row r="34" spans="1:7">
      <c r="A34" s="29" t="s">
        <v>132</v>
      </c>
      <c r="B34" s="165" t="s">
        <v>205</v>
      </c>
      <c r="C34" s="166"/>
      <c r="D34" s="167"/>
      <c r="E34" s="84"/>
      <c r="F34" s="95">
        <v>46316.3</v>
      </c>
      <c r="G34" s="95">
        <v>46178.39</v>
      </c>
    </row>
    <row r="35" spans="1:7">
      <c r="A35" s="29" t="s">
        <v>133</v>
      </c>
      <c r="B35" s="142"/>
      <c r="C35" s="30" t="s">
        <v>134</v>
      </c>
      <c r="D35" s="32"/>
      <c r="E35" s="84"/>
      <c r="F35" s="95"/>
      <c r="G35" s="95"/>
    </row>
    <row r="36" spans="1:7">
      <c r="A36" s="25" t="s">
        <v>24</v>
      </c>
      <c r="B36" s="37" t="s">
        <v>135</v>
      </c>
      <c r="C36" s="37"/>
      <c r="D36" s="33"/>
      <c r="E36" s="84"/>
      <c r="F36" s="95"/>
      <c r="G36" s="95"/>
    </row>
    <row r="37" spans="1:7">
      <c r="A37" s="25" t="s">
        <v>39</v>
      </c>
      <c r="B37" s="37" t="s">
        <v>136</v>
      </c>
      <c r="C37" s="37"/>
      <c r="D37" s="33"/>
      <c r="E37" s="85"/>
      <c r="F37" s="95"/>
      <c r="G37" s="95"/>
    </row>
    <row r="38" spans="1:7">
      <c r="A38" s="22" t="s">
        <v>30</v>
      </c>
      <c r="B38" s="23" t="s">
        <v>137</v>
      </c>
      <c r="C38" s="24"/>
      <c r="D38" s="148"/>
      <c r="E38" s="126"/>
      <c r="F38" s="95"/>
      <c r="G38" s="95"/>
    </row>
    <row r="39" spans="1:7">
      <c r="A39" s="20" t="s">
        <v>70</v>
      </c>
      <c r="B39" s="38" t="s">
        <v>138</v>
      </c>
      <c r="C39" s="76"/>
      <c r="D39" s="149"/>
      <c r="E39" s="84"/>
      <c r="F39" s="98">
        <f>SUM(F40+F46+F47+F54+F55)</f>
        <v>169578.66</v>
      </c>
      <c r="G39" s="98">
        <f>SUM(G40+G46+G47+G54+G55)</f>
        <v>91047.02</v>
      </c>
    </row>
    <row r="40" spans="1:7">
      <c r="A40" s="39" t="s">
        <v>12</v>
      </c>
      <c r="B40" s="165" t="s">
        <v>139</v>
      </c>
      <c r="C40" s="166"/>
      <c r="D40" s="167"/>
      <c r="E40" s="126"/>
      <c r="F40" s="95">
        <f>SUM(F41:F44)</f>
        <v>0</v>
      </c>
      <c r="G40" s="95">
        <f>SUM(G41:G44)</f>
        <v>0</v>
      </c>
    </row>
    <row r="41" spans="1:7">
      <c r="A41" s="43" t="s">
        <v>107</v>
      </c>
      <c r="B41" s="165" t="s">
        <v>206</v>
      </c>
      <c r="C41" s="166"/>
      <c r="D41" s="167"/>
      <c r="E41" s="84"/>
      <c r="F41" s="95"/>
      <c r="G41" s="95"/>
    </row>
    <row r="42" spans="1:7">
      <c r="A42" s="43" t="s">
        <v>109</v>
      </c>
      <c r="B42" s="165" t="s">
        <v>207</v>
      </c>
      <c r="C42" s="166"/>
      <c r="D42" s="167"/>
      <c r="E42" s="84"/>
      <c r="F42" s="95"/>
      <c r="G42" s="95"/>
    </row>
    <row r="43" spans="1:7">
      <c r="A43" s="43" t="s">
        <v>111</v>
      </c>
      <c r="B43" s="165" t="s">
        <v>208</v>
      </c>
      <c r="C43" s="166"/>
      <c r="D43" s="167"/>
      <c r="E43" s="84"/>
      <c r="F43" s="95"/>
      <c r="G43" s="95"/>
    </row>
    <row r="44" spans="1:7">
      <c r="A44" s="43" t="s">
        <v>113</v>
      </c>
      <c r="B44" s="165" t="s">
        <v>209</v>
      </c>
      <c r="C44" s="166"/>
      <c r="D44" s="167"/>
      <c r="E44" s="84"/>
      <c r="F44" s="95"/>
      <c r="G44" s="95"/>
    </row>
    <row r="45" spans="1:7" ht="12.75" customHeight="1">
      <c r="A45" s="44" t="s">
        <v>140</v>
      </c>
      <c r="B45" s="182" t="s">
        <v>210</v>
      </c>
      <c r="C45" s="166"/>
      <c r="D45" s="167"/>
      <c r="E45" s="84"/>
      <c r="F45" s="95"/>
      <c r="G45" s="95"/>
    </row>
    <row r="46" spans="1:7">
      <c r="A46" s="39" t="s">
        <v>22</v>
      </c>
      <c r="B46" s="45" t="s">
        <v>141</v>
      </c>
      <c r="C46" s="46"/>
      <c r="D46" s="47"/>
      <c r="E46" s="126" t="s">
        <v>198</v>
      </c>
      <c r="F46" s="95">
        <v>100.02</v>
      </c>
      <c r="G46" s="95">
        <v>133.38</v>
      </c>
    </row>
    <row r="47" spans="1:7">
      <c r="A47" s="39" t="s">
        <v>24</v>
      </c>
      <c r="B47" s="40" t="s">
        <v>142</v>
      </c>
      <c r="C47" s="41"/>
      <c r="D47" s="42"/>
      <c r="E47" s="126"/>
      <c r="F47" s="98">
        <f>SUM(F49:F53)</f>
        <v>150899.07</v>
      </c>
      <c r="G47" s="98">
        <f>SUM(G49:G53)</f>
        <v>73488.47</v>
      </c>
    </row>
    <row r="48" spans="1:7">
      <c r="A48" s="43" t="s">
        <v>143</v>
      </c>
      <c r="B48" s="172" t="s">
        <v>249</v>
      </c>
      <c r="C48" s="170"/>
      <c r="D48" s="171"/>
      <c r="E48" s="126"/>
      <c r="F48" s="98"/>
      <c r="G48" s="98"/>
    </row>
    <row r="49" spans="1:7">
      <c r="A49" s="48" t="s">
        <v>243</v>
      </c>
      <c r="B49" s="165" t="s">
        <v>211</v>
      </c>
      <c r="C49" s="166"/>
      <c r="D49" s="167"/>
      <c r="E49" s="86"/>
      <c r="F49" s="96"/>
      <c r="G49" s="96"/>
    </row>
    <row r="50" spans="1:7">
      <c r="A50" s="43" t="s">
        <v>250</v>
      </c>
      <c r="B50" s="165" t="s">
        <v>212</v>
      </c>
      <c r="C50" s="166"/>
      <c r="D50" s="167"/>
      <c r="E50" s="126"/>
      <c r="F50" s="95"/>
      <c r="G50" s="95"/>
    </row>
    <row r="51" spans="1:7" ht="12.75" customHeight="1">
      <c r="A51" s="43" t="s">
        <v>144</v>
      </c>
      <c r="B51" s="172" t="s">
        <v>213</v>
      </c>
      <c r="C51" s="166"/>
      <c r="D51" s="167"/>
      <c r="E51" s="84"/>
      <c r="F51" s="95"/>
      <c r="G51" s="95"/>
    </row>
    <row r="52" spans="1:7">
      <c r="A52" s="43" t="s">
        <v>145</v>
      </c>
      <c r="B52" s="165" t="s">
        <v>214</v>
      </c>
      <c r="C52" s="166"/>
      <c r="D52" s="167"/>
      <c r="E52" s="126" t="s">
        <v>256</v>
      </c>
      <c r="F52" s="95">
        <v>150899.07</v>
      </c>
      <c r="G52" s="95">
        <v>73488.47</v>
      </c>
    </row>
    <row r="53" spans="1:7">
      <c r="A53" s="43" t="s">
        <v>244</v>
      </c>
      <c r="B53" s="165" t="s">
        <v>215</v>
      </c>
      <c r="C53" s="166"/>
      <c r="D53" s="167"/>
      <c r="E53" s="91"/>
      <c r="F53" s="95"/>
      <c r="G53" s="95"/>
    </row>
    <row r="54" spans="1:7">
      <c r="A54" s="39" t="s">
        <v>39</v>
      </c>
      <c r="B54" s="50" t="s">
        <v>146</v>
      </c>
      <c r="C54" s="50"/>
      <c r="D54" s="51"/>
      <c r="E54" s="85"/>
      <c r="F54" s="95"/>
      <c r="G54" s="95"/>
    </row>
    <row r="55" spans="1:7">
      <c r="A55" s="39" t="s">
        <v>42</v>
      </c>
      <c r="B55" s="50" t="s">
        <v>147</v>
      </c>
      <c r="C55" s="50"/>
      <c r="D55" s="51"/>
      <c r="E55" s="126" t="s">
        <v>257</v>
      </c>
      <c r="F55" s="95">
        <v>18579.57</v>
      </c>
      <c r="G55" s="95">
        <v>17425.169999999998</v>
      </c>
    </row>
    <row r="56" spans="1:7">
      <c r="A56" s="52"/>
      <c r="B56" s="177"/>
      <c r="C56" s="166"/>
      <c r="D56" s="167"/>
      <c r="E56" s="87"/>
      <c r="F56" s="97"/>
      <c r="G56" s="97"/>
    </row>
    <row r="57" spans="1:7">
      <c r="A57" s="25"/>
      <c r="B57" s="34" t="s">
        <v>148</v>
      </c>
      <c r="C57" s="35"/>
      <c r="D57" s="36"/>
      <c r="E57" s="84"/>
      <c r="F57" s="133">
        <f>SUM(F19+F38+F39)</f>
        <v>880350.42999999993</v>
      </c>
      <c r="G57" s="133">
        <f>SUM(G19+G38+G39)</f>
        <v>805829.66999999993</v>
      </c>
    </row>
    <row r="58" spans="1:7">
      <c r="A58" s="29"/>
      <c r="B58" s="142"/>
      <c r="C58" s="53"/>
      <c r="D58" s="31"/>
      <c r="E58" s="88"/>
      <c r="F58" s="95"/>
      <c r="G58" s="95"/>
    </row>
    <row r="59" spans="1:7">
      <c r="A59" s="22" t="s">
        <v>72</v>
      </c>
      <c r="B59" s="23" t="s">
        <v>149</v>
      </c>
      <c r="C59" s="23"/>
      <c r="D59" s="54"/>
      <c r="E59" s="126" t="s">
        <v>267</v>
      </c>
      <c r="F59" s="98">
        <f>SUM(F60:F63)</f>
        <v>727850.79999999993</v>
      </c>
      <c r="G59" s="98">
        <f>SUM(G60:G63)</f>
        <v>732221.20000000007</v>
      </c>
    </row>
    <row r="60" spans="1:7">
      <c r="A60" s="25" t="s">
        <v>12</v>
      </c>
      <c r="B60" s="37" t="s">
        <v>15</v>
      </c>
      <c r="C60" s="37"/>
      <c r="D60" s="33"/>
      <c r="E60" s="84"/>
      <c r="F60" s="95">
        <v>44147.91</v>
      </c>
      <c r="G60" s="95">
        <v>43339.9</v>
      </c>
    </row>
    <row r="61" spans="1:7">
      <c r="A61" s="55" t="s">
        <v>22</v>
      </c>
      <c r="B61" s="34" t="s">
        <v>150</v>
      </c>
      <c r="C61" s="35"/>
      <c r="D61" s="36"/>
      <c r="E61" s="92"/>
      <c r="F61" s="97">
        <v>659308.24</v>
      </c>
      <c r="G61" s="97">
        <v>662906.06000000006</v>
      </c>
    </row>
    <row r="62" spans="1:7">
      <c r="A62" s="25" t="s">
        <v>24</v>
      </c>
      <c r="B62" s="178" t="s">
        <v>151</v>
      </c>
      <c r="C62" s="170"/>
      <c r="D62" s="171"/>
      <c r="E62" s="84"/>
      <c r="F62" s="95">
        <v>3852.95</v>
      </c>
      <c r="G62" s="95">
        <v>4602.97</v>
      </c>
    </row>
    <row r="63" spans="1:7">
      <c r="A63" s="25" t="s">
        <v>152</v>
      </c>
      <c r="B63" s="168" t="s">
        <v>153</v>
      </c>
      <c r="C63" s="166"/>
      <c r="D63" s="167"/>
      <c r="E63" s="84"/>
      <c r="F63" s="95">
        <v>20541.7</v>
      </c>
      <c r="G63" s="95">
        <v>21372.27</v>
      </c>
    </row>
    <row r="64" spans="1:7">
      <c r="A64" s="22" t="s">
        <v>81</v>
      </c>
      <c r="B64" s="23" t="s">
        <v>154</v>
      </c>
      <c r="C64" s="24"/>
      <c r="D64" s="148"/>
      <c r="E64" s="126"/>
      <c r="F64" s="98">
        <f>SUM(F65+F69)</f>
        <v>150899.07</v>
      </c>
      <c r="G64" s="98">
        <f>SUM(G65+G69)</f>
        <v>73488.47</v>
      </c>
    </row>
    <row r="65" spans="1:7">
      <c r="A65" s="25" t="s">
        <v>12</v>
      </c>
      <c r="B65" s="26" t="s">
        <v>155</v>
      </c>
      <c r="C65" s="56"/>
      <c r="D65" s="57"/>
      <c r="E65" s="84"/>
      <c r="F65" s="95">
        <f>SUM(F66+F67+F68)</f>
        <v>0</v>
      </c>
      <c r="G65" s="95">
        <f>SUM(G66+G67+G68)</f>
        <v>0</v>
      </c>
    </row>
    <row r="66" spans="1:7">
      <c r="A66" s="29" t="s">
        <v>107</v>
      </c>
      <c r="B66" s="58"/>
      <c r="C66" s="30" t="s">
        <v>156</v>
      </c>
      <c r="D66" s="59"/>
      <c r="E66" s="85"/>
      <c r="F66" s="95"/>
      <c r="G66" s="95"/>
    </row>
    <row r="67" spans="1:7">
      <c r="A67" s="29" t="s">
        <v>109</v>
      </c>
      <c r="B67" s="142"/>
      <c r="C67" s="30" t="s">
        <v>157</v>
      </c>
      <c r="D67" s="32"/>
      <c r="E67" s="84"/>
      <c r="F67" s="95"/>
      <c r="G67" s="95"/>
    </row>
    <row r="68" spans="1:7">
      <c r="A68" s="29" t="s">
        <v>158</v>
      </c>
      <c r="B68" s="142"/>
      <c r="C68" s="30" t="s">
        <v>159</v>
      </c>
      <c r="D68" s="32"/>
      <c r="E68" s="85"/>
      <c r="F68" s="95"/>
      <c r="G68" s="95"/>
    </row>
    <row r="69" spans="1:7">
      <c r="A69" s="39" t="s">
        <v>22</v>
      </c>
      <c r="B69" s="60" t="s">
        <v>160</v>
      </c>
      <c r="C69" s="61"/>
      <c r="D69" s="62"/>
      <c r="E69" s="89"/>
      <c r="F69" s="99">
        <f>SUM(F70+F71+F72+F73+F75+F78+F79+F80+F81+F82+F83)</f>
        <v>150899.07</v>
      </c>
      <c r="G69" s="99">
        <f>SUM(G70+G71+G72+G73+G75+G78+G79+G80+G81+G82+G83)</f>
        <v>73488.47</v>
      </c>
    </row>
    <row r="70" spans="1:7">
      <c r="A70" s="29" t="s">
        <v>116</v>
      </c>
      <c r="B70" s="142"/>
      <c r="C70" s="30" t="s">
        <v>161</v>
      </c>
      <c r="D70" s="31"/>
      <c r="E70" s="84"/>
      <c r="F70" s="95"/>
      <c r="G70" s="95"/>
    </row>
    <row r="71" spans="1:7">
      <c r="A71" s="29" t="s">
        <v>118</v>
      </c>
      <c r="B71" s="58"/>
      <c r="C71" s="30" t="s">
        <v>162</v>
      </c>
      <c r="D71" s="59"/>
      <c r="E71" s="85"/>
      <c r="F71" s="95"/>
      <c r="G71" s="95"/>
    </row>
    <row r="72" spans="1:7">
      <c r="A72" s="29" t="s">
        <v>120</v>
      </c>
      <c r="B72" s="58"/>
      <c r="C72" s="30" t="s">
        <v>163</v>
      </c>
      <c r="D72" s="59"/>
      <c r="E72" s="85"/>
      <c r="F72" s="95"/>
      <c r="G72" s="95"/>
    </row>
    <row r="73" spans="1:7">
      <c r="A73" s="29" t="s">
        <v>122</v>
      </c>
      <c r="B73" s="165" t="s">
        <v>216</v>
      </c>
      <c r="C73" s="166"/>
      <c r="D73" s="167"/>
      <c r="E73" s="85"/>
      <c r="F73" s="95"/>
      <c r="G73" s="95"/>
    </row>
    <row r="74" spans="1:7">
      <c r="A74" s="29" t="s">
        <v>124</v>
      </c>
      <c r="B74" s="172" t="s">
        <v>251</v>
      </c>
      <c r="C74" s="170"/>
      <c r="D74" s="171"/>
      <c r="E74" s="85"/>
      <c r="F74" s="95"/>
      <c r="G74" s="95"/>
    </row>
    <row r="75" spans="1:7">
      <c r="A75" s="29" t="s">
        <v>126</v>
      </c>
      <c r="B75" s="165" t="s">
        <v>217</v>
      </c>
      <c r="C75" s="166"/>
      <c r="D75" s="167"/>
      <c r="E75" s="84"/>
      <c r="F75" s="95">
        <f>SUM(F76+F77)</f>
        <v>0</v>
      </c>
      <c r="G75" s="95">
        <f>SUM(G76+G77)</f>
        <v>0</v>
      </c>
    </row>
    <row r="76" spans="1:7" ht="14.25" customHeight="1">
      <c r="A76" s="43" t="s">
        <v>252</v>
      </c>
      <c r="B76" s="172" t="s">
        <v>218</v>
      </c>
      <c r="C76" s="166"/>
      <c r="D76" s="167"/>
      <c r="E76" s="85"/>
      <c r="F76" s="95"/>
      <c r="G76" s="95"/>
    </row>
    <row r="77" spans="1:7" ht="13.65" customHeight="1">
      <c r="A77" s="43" t="s">
        <v>253</v>
      </c>
      <c r="B77" s="172" t="s">
        <v>219</v>
      </c>
      <c r="C77" s="166"/>
      <c r="D77" s="167"/>
      <c r="E77" s="84"/>
      <c r="F77" s="95"/>
      <c r="G77" s="95"/>
    </row>
    <row r="78" spans="1:7">
      <c r="A78" s="43" t="s">
        <v>128</v>
      </c>
      <c r="B78" s="165" t="s">
        <v>220</v>
      </c>
      <c r="C78" s="166"/>
      <c r="D78" s="167"/>
      <c r="E78" s="84"/>
      <c r="F78" s="95"/>
      <c r="G78" s="95"/>
    </row>
    <row r="79" spans="1:7">
      <c r="A79" s="43" t="s">
        <v>130</v>
      </c>
      <c r="B79" s="165" t="s">
        <v>221</v>
      </c>
      <c r="C79" s="166"/>
      <c r="D79" s="167"/>
      <c r="E79" s="85"/>
      <c r="F79" s="95"/>
      <c r="G79" s="95"/>
    </row>
    <row r="80" spans="1:7">
      <c r="A80" s="29" t="s">
        <v>132</v>
      </c>
      <c r="B80" s="142"/>
      <c r="C80" s="30" t="s">
        <v>164</v>
      </c>
      <c r="D80" s="32"/>
      <c r="E80" s="126" t="s">
        <v>258</v>
      </c>
      <c r="F80" s="95">
        <v>6013.45</v>
      </c>
      <c r="G80" s="95">
        <v>7795.49</v>
      </c>
    </row>
    <row r="81" spans="1:7">
      <c r="A81" s="43" t="s">
        <v>133</v>
      </c>
      <c r="B81" s="142"/>
      <c r="C81" s="30" t="s">
        <v>165</v>
      </c>
      <c r="D81" s="32"/>
      <c r="E81" s="126" t="s">
        <v>259</v>
      </c>
      <c r="F81" s="95">
        <v>79065.64</v>
      </c>
      <c r="G81" s="95"/>
    </row>
    <row r="82" spans="1:7">
      <c r="A82" s="29" t="s">
        <v>254</v>
      </c>
      <c r="B82" s="165" t="s">
        <v>222</v>
      </c>
      <c r="C82" s="166"/>
      <c r="D82" s="167"/>
      <c r="E82" s="126" t="s">
        <v>260</v>
      </c>
      <c r="F82" s="95">
        <v>65692.98</v>
      </c>
      <c r="G82" s="95">
        <v>65692.98</v>
      </c>
    </row>
    <row r="83" spans="1:7">
      <c r="A83" s="29" t="s">
        <v>255</v>
      </c>
      <c r="B83" s="142"/>
      <c r="C83" s="30" t="s">
        <v>166</v>
      </c>
      <c r="D83" s="32"/>
      <c r="E83" s="84" t="s">
        <v>261</v>
      </c>
      <c r="F83" s="95">
        <v>127</v>
      </c>
      <c r="G83" s="95"/>
    </row>
    <row r="84" spans="1:7">
      <c r="A84" s="22" t="s">
        <v>83</v>
      </c>
      <c r="B84" s="63" t="s">
        <v>167</v>
      </c>
      <c r="C84" s="64"/>
      <c r="D84" s="65"/>
      <c r="E84" s="126" t="s">
        <v>262</v>
      </c>
      <c r="F84" s="95">
        <f>SUM(F90,F89,F86)</f>
        <v>1600.56</v>
      </c>
      <c r="G84" s="95">
        <f>SUM(G90,G89,G86)</f>
        <v>120</v>
      </c>
    </row>
    <row r="85" spans="1:7">
      <c r="A85" s="25" t="s">
        <v>12</v>
      </c>
      <c r="B85" s="37" t="s">
        <v>168</v>
      </c>
      <c r="C85" s="142"/>
      <c r="D85" s="150"/>
      <c r="E85" s="85"/>
      <c r="F85" s="95"/>
      <c r="G85" s="95"/>
    </row>
    <row r="86" spans="1:7">
      <c r="A86" s="25" t="s">
        <v>22</v>
      </c>
      <c r="B86" s="168" t="s">
        <v>169</v>
      </c>
      <c r="C86" s="166"/>
      <c r="D86" s="167"/>
      <c r="E86" s="84"/>
      <c r="F86" s="95">
        <f>SUM(F87+F88)</f>
        <v>0</v>
      </c>
      <c r="G86" s="95">
        <f>SUM(G87+G88)</f>
        <v>0</v>
      </c>
    </row>
    <row r="87" spans="1:7">
      <c r="A87" s="29" t="s">
        <v>116</v>
      </c>
      <c r="B87" s="142"/>
      <c r="C87" s="30" t="s">
        <v>170</v>
      </c>
      <c r="D87" s="32"/>
      <c r="E87" s="84"/>
      <c r="F87" s="95"/>
      <c r="G87" s="95"/>
    </row>
    <row r="88" spans="1:7">
      <c r="A88" s="29" t="s">
        <v>118</v>
      </c>
      <c r="B88" s="142"/>
      <c r="C88" s="30" t="s">
        <v>171</v>
      </c>
      <c r="D88" s="32"/>
      <c r="E88" s="84"/>
      <c r="F88" s="95"/>
      <c r="G88" s="95"/>
    </row>
    <row r="89" spans="1:7">
      <c r="A89" s="43" t="s">
        <v>24</v>
      </c>
      <c r="B89" s="49" t="s">
        <v>172</v>
      </c>
      <c r="C89" s="49"/>
      <c r="D89" s="66"/>
      <c r="E89" s="84"/>
      <c r="F89" s="95"/>
      <c r="G89" s="95"/>
    </row>
    <row r="90" spans="1:7">
      <c r="A90" s="55" t="s">
        <v>39</v>
      </c>
      <c r="B90" s="34" t="s">
        <v>173</v>
      </c>
      <c r="C90" s="35"/>
      <c r="D90" s="36"/>
      <c r="E90" s="84"/>
      <c r="F90" s="95">
        <f>SUM(F91+F92)</f>
        <v>1600.56</v>
      </c>
      <c r="G90" s="95">
        <f>SUM(G91+G92)</f>
        <v>120</v>
      </c>
    </row>
    <row r="91" spans="1:7">
      <c r="A91" s="29" t="s">
        <v>174</v>
      </c>
      <c r="B91" s="24"/>
      <c r="C91" s="30" t="s">
        <v>175</v>
      </c>
      <c r="D91" s="67"/>
      <c r="E91" s="91"/>
      <c r="F91" s="95">
        <v>1480.56</v>
      </c>
      <c r="G91" s="95">
        <v>120</v>
      </c>
    </row>
    <row r="92" spans="1:7">
      <c r="A92" s="29" t="s">
        <v>176</v>
      </c>
      <c r="B92" s="24"/>
      <c r="C92" s="30" t="s">
        <v>177</v>
      </c>
      <c r="D92" s="67"/>
      <c r="E92" s="84"/>
      <c r="F92" s="95">
        <v>120</v>
      </c>
      <c r="G92" s="95"/>
    </row>
    <row r="93" spans="1:7">
      <c r="A93" s="22"/>
      <c r="B93" s="169"/>
      <c r="C93" s="170"/>
      <c r="D93" s="171"/>
      <c r="E93" s="84"/>
      <c r="F93" s="95"/>
      <c r="G93" s="95"/>
    </row>
    <row r="94" spans="1:7">
      <c r="A94" s="22"/>
      <c r="B94" s="64"/>
      <c r="C94" s="68"/>
      <c r="D94" s="68"/>
      <c r="E94" s="84"/>
      <c r="F94" s="95"/>
      <c r="G94" s="95"/>
    </row>
    <row r="95" spans="1:7" ht="26.4" customHeight="1">
      <c r="A95" s="22"/>
      <c r="B95" s="172" t="s">
        <v>178</v>
      </c>
      <c r="C95" s="173"/>
      <c r="D95" s="174"/>
      <c r="E95" s="84"/>
      <c r="F95" s="133">
        <f>SUM(F59+F64+F84)</f>
        <v>880350.42999999993</v>
      </c>
      <c r="G95" s="133">
        <f>SUM(G59+G64+G84+G93)</f>
        <v>805829.67</v>
      </c>
    </row>
    <row r="96" spans="1:7">
      <c r="A96" s="69"/>
      <c r="B96" s="70"/>
      <c r="C96" s="70"/>
      <c r="D96" s="70"/>
      <c r="E96" s="70"/>
      <c r="F96" s="19"/>
      <c r="G96" s="19"/>
    </row>
    <row r="97" spans="1:7" ht="29.4" customHeight="1">
      <c r="A97" s="143"/>
      <c r="B97" s="175" t="s">
        <v>268</v>
      </c>
      <c r="C97" s="175"/>
      <c r="D97" s="175"/>
      <c r="E97" s="128" t="s">
        <v>179</v>
      </c>
      <c r="F97" s="176" t="s">
        <v>269</v>
      </c>
      <c r="G97" s="176"/>
    </row>
    <row r="98" spans="1:7">
      <c r="A98" s="144"/>
      <c r="B98" s="161" t="s">
        <v>180</v>
      </c>
      <c r="C98" s="162"/>
      <c r="D98" s="162"/>
      <c r="E98" s="129" t="s">
        <v>95</v>
      </c>
      <c r="F98" s="161" t="s">
        <v>96</v>
      </c>
      <c r="G98" s="161"/>
    </row>
    <row r="99" spans="1:7" ht="27.75" customHeight="1"/>
    <row r="100" spans="1:7">
      <c r="E100" s="132"/>
    </row>
    <row r="101" spans="1:7" ht="15.6">
      <c r="B101" s="163" t="s">
        <v>245</v>
      </c>
      <c r="C101" s="163"/>
      <c r="D101" s="163"/>
      <c r="E101" s="129" t="s">
        <v>95</v>
      </c>
      <c r="F101" s="164" t="s">
        <v>246</v>
      </c>
      <c r="G101" s="164"/>
    </row>
  </sheetData>
  <mergeCells count="46">
    <mergeCell ref="E17:G17"/>
    <mergeCell ref="E1:G1"/>
    <mergeCell ref="A4:G5"/>
    <mergeCell ref="A6:G6"/>
    <mergeCell ref="A7:G7"/>
    <mergeCell ref="A8:G8"/>
    <mergeCell ref="A9:G10"/>
    <mergeCell ref="A11:E11"/>
    <mergeCell ref="A12:G12"/>
    <mergeCell ref="A13:G13"/>
    <mergeCell ref="A15:G15"/>
    <mergeCell ref="A16:G16"/>
    <mergeCell ref="B51:D51"/>
    <mergeCell ref="B18:D18"/>
    <mergeCell ref="B34:D34"/>
    <mergeCell ref="B40:D40"/>
    <mergeCell ref="B41:D41"/>
    <mergeCell ref="B42:D42"/>
    <mergeCell ref="B43:D43"/>
    <mergeCell ref="B44:D44"/>
    <mergeCell ref="B45:D45"/>
    <mergeCell ref="B48:D48"/>
    <mergeCell ref="B49:D49"/>
    <mergeCell ref="B50:D50"/>
    <mergeCell ref="B79:D79"/>
    <mergeCell ref="B52:D52"/>
    <mergeCell ref="B53:D53"/>
    <mergeCell ref="B56:D56"/>
    <mergeCell ref="B62:D62"/>
    <mergeCell ref="B63:D63"/>
    <mergeCell ref="B73:D73"/>
    <mergeCell ref="B74:D74"/>
    <mergeCell ref="B75:D75"/>
    <mergeCell ref="B76:D76"/>
    <mergeCell ref="B77:D77"/>
    <mergeCell ref="B78:D78"/>
    <mergeCell ref="B98:D98"/>
    <mergeCell ref="F98:G98"/>
    <mergeCell ref="B101:D101"/>
    <mergeCell ref="F101:G101"/>
    <mergeCell ref="B82:D82"/>
    <mergeCell ref="B86:D86"/>
    <mergeCell ref="B93:D93"/>
    <mergeCell ref="B95:D95"/>
    <mergeCell ref="B97:D97"/>
    <mergeCell ref="F97:G97"/>
  </mergeCells>
  <pageMargins left="0.35433070866141736" right="0.35433070866141736" top="0.98425196850393704" bottom="0.9842519685039370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7"/>
  <sheetViews>
    <sheetView topLeftCell="A43" workbookViewId="0">
      <selection activeCell="H43" sqref="H43"/>
    </sheetView>
  </sheetViews>
  <sheetFormatPr defaultColWidth="9.109375" defaultRowHeight="13.2"/>
  <cols>
    <col min="1" max="1" width="8" style="2" customWidth="1"/>
    <col min="2" max="2" width="1.5546875" style="2" hidden="1" customWidth="1"/>
    <col min="3" max="3" width="30.109375" style="2" customWidth="1"/>
    <col min="4" max="4" width="18.33203125" style="2" customWidth="1"/>
    <col min="5" max="5" width="0" style="2" hidden="1" customWidth="1"/>
    <col min="6" max="6" width="11.6640625" style="2" customWidth="1"/>
    <col min="7" max="7" width="14" style="2" customWidth="1"/>
    <col min="8" max="9" width="13.109375" style="2" customWidth="1"/>
    <col min="10" max="16384" width="9.109375" style="2"/>
  </cols>
  <sheetData>
    <row r="1" spans="1:9" ht="12.75" customHeight="1">
      <c r="D1" s="3"/>
      <c r="G1" s="185" t="s">
        <v>223</v>
      </c>
      <c r="H1" s="185"/>
      <c r="I1" s="185"/>
    </row>
    <row r="2" spans="1:9" ht="11.25" customHeight="1">
      <c r="G2" s="120" t="s">
        <v>97</v>
      </c>
      <c r="H2" s="5"/>
      <c r="I2" s="5"/>
    </row>
    <row r="3" spans="1:9" ht="15.6">
      <c r="A3" s="233" t="s">
        <v>0</v>
      </c>
      <c r="B3" s="188"/>
      <c r="C3" s="188"/>
      <c r="D3" s="188"/>
      <c r="E3" s="188"/>
      <c r="F3" s="188"/>
      <c r="G3" s="188"/>
      <c r="H3" s="188"/>
      <c r="I3" s="188"/>
    </row>
    <row r="4" spans="1:9" ht="15.6">
      <c r="A4" s="234" t="s">
        <v>1</v>
      </c>
      <c r="B4" s="235"/>
      <c r="C4" s="235"/>
      <c r="D4" s="235"/>
      <c r="E4" s="235"/>
      <c r="F4" s="235"/>
      <c r="G4" s="235"/>
      <c r="H4" s="235"/>
      <c r="I4" s="235"/>
    </row>
    <row r="5" spans="1:9" ht="13.8">
      <c r="A5" s="228" t="s">
        <v>239</v>
      </c>
      <c r="B5" s="229"/>
      <c r="C5" s="229"/>
      <c r="D5" s="229"/>
      <c r="E5" s="229"/>
      <c r="F5" s="229"/>
      <c r="G5" s="229"/>
      <c r="H5" s="229"/>
      <c r="I5" s="229"/>
    </row>
    <row r="6" spans="1:9" ht="13.8">
      <c r="A6" s="192" t="s">
        <v>2</v>
      </c>
      <c r="B6" s="193"/>
      <c r="C6" s="193"/>
      <c r="D6" s="193"/>
      <c r="E6" s="193"/>
      <c r="F6" s="193"/>
      <c r="G6" s="193"/>
      <c r="H6" s="193"/>
      <c r="I6" s="193"/>
    </row>
    <row r="7" spans="1:9" ht="13.8">
      <c r="A7" s="192" t="s">
        <v>240</v>
      </c>
      <c r="B7" s="193"/>
      <c r="C7" s="193"/>
      <c r="D7" s="193"/>
      <c r="E7" s="193"/>
      <c r="F7" s="193"/>
      <c r="G7" s="193"/>
      <c r="H7" s="193"/>
      <c r="I7" s="193"/>
    </row>
    <row r="8" spans="1:9">
      <c r="A8" s="230" t="s">
        <v>242</v>
      </c>
      <c r="B8" s="230"/>
      <c r="C8" s="230"/>
      <c r="D8" s="230"/>
      <c r="E8" s="230"/>
      <c r="F8" s="230"/>
      <c r="G8" s="230"/>
      <c r="H8" s="230"/>
      <c r="I8" s="230"/>
    </row>
    <row r="9" spans="1:9" ht="13.8">
      <c r="A9" s="231"/>
      <c r="B9" s="232"/>
      <c r="C9" s="232"/>
      <c r="D9" s="232"/>
      <c r="E9" s="232"/>
      <c r="F9" s="232"/>
      <c r="G9" s="232"/>
      <c r="H9" s="232"/>
      <c r="I9" s="232"/>
    </row>
    <row r="10" spans="1:9" ht="13.8">
      <c r="A10" s="228" t="s">
        <v>3</v>
      </c>
      <c r="B10" s="229"/>
      <c r="C10" s="229"/>
      <c r="D10" s="229"/>
      <c r="E10" s="229"/>
      <c r="F10" s="229"/>
      <c r="G10" s="229"/>
      <c r="H10" s="229"/>
      <c r="I10" s="229"/>
    </row>
    <row r="11" spans="1:9" ht="13.8">
      <c r="A11" s="228" t="s">
        <v>270</v>
      </c>
      <c r="B11" s="229"/>
      <c r="C11" s="229"/>
      <c r="D11" s="229"/>
      <c r="E11" s="229"/>
      <c r="F11" s="229"/>
      <c r="G11" s="229"/>
      <c r="H11" s="229"/>
      <c r="I11" s="229"/>
    </row>
    <row r="12" spans="1:9" s="1" customFormat="1" ht="10.5" customHeight="1">
      <c r="A12" s="226" t="s">
        <v>248</v>
      </c>
      <c r="B12" s="208"/>
      <c r="C12" s="208"/>
      <c r="D12" s="208"/>
      <c r="E12" s="208"/>
      <c r="F12" s="208"/>
      <c r="G12" s="208"/>
      <c r="H12" s="208"/>
      <c r="I12" s="208"/>
    </row>
    <row r="13" spans="1:9" s="7" customFormat="1" ht="50.1" customHeight="1">
      <c r="A13" s="227" t="s">
        <v>5</v>
      </c>
      <c r="B13" s="227"/>
      <c r="C13" s="227" t="s">
        <v>6</v>
      </c>
      <c r="D13" s="222"/>
      <c r="E13" s="222"/>
      <c r="F13" s="222"/>
      <c r="G13" s="6" t="s">
        <v>7</v>
      </c>
      <c r="H13" s="6" t="s">
        <v>8</v>
      </c>
      <c r="I13" s="137" t="s">
        <v>9</v>
      </c>
    </row>
    <row r="14" spans="1:9" ht="15.6">
      <c r="A14" s="8" t="s">
        <v>10</v>
      </c>
      <c r="B14" s="9" t="s">
        <v>11</v>
      </c>
      <c r="C14" s="224" t="s">
        <v>11</v>
      </c>
      <c r="D14" s="225"/>
      <c r="E14" s="225"/>
      <c r="F14" s="225"/>
      <c r="G14" s="79" t="s">
        <v>265</v>
      </c>
      <c r="H14" s="93">
        <f>SUM(H15+H20+H21)</f>
        <v>313612.82</v>
      </c>
      <c r="I14" s="138">
        <f>SUM(I15+I20+I21)</f>
        <v>290440.68</v>
      </c>
    </row>
    <row r="15" spans="1:9" ht="15.6">
      <c r="A15" s="10" t="s">
        <v>12</v>
      </c>
      <c r="B15" s="11" t="s">
        <v>13</v>
      </c>
      <c r="C15" s="219" t="s">
        <v>13</v>
      </c>
      <c r="D15" s="219"/>
      <c r="E15" s="219"/>
      <c r="F15" s="219"/>
      <c r="G15" s="79"/>
      <c r="H15" s="140">
        <f>SUM(H16:H19)</f>
        <v>313612.82</v>
      </c>
      <c r="I15" s="136">
        <f>SUM(I16:I19)</f>
        <v>290440.68</v>
      </c>
    </row>
    <row r="16" spans="1:9" ht="15.6">
      <c r="A16" s="10" t="s">
        <v>14</v>
      </c>
      <c r="B16" s="11" t="s">
        <v>15</v>
      </c>
      <c r="C16" s="219" t="s">
        <v>15</v>
      </c>
      <c r="D16" s="219"/>
      <c r="E16" s="219"/>
      <c r="F16" s="219"/>
      <c r="G16" s="79"/>
      <c r="H16" s="13">
        <v>224268.75</v>
      </c>
      <c r="I16" s="136">
        <v>198980.04</v>
      </c>
    </row>
    <row r="17" spans="1:9" ht="15.6">
      <c r="A17" s="10" t="s">
        <v>16</v>
      </c>
      <c r="B17" s="13" t="s">
        <v>17</v>
      </c>
      <c r="C17" s="221" t="s">
        <v>17</v>
      </c>
      <c r="D17" s="221"/>
      <c r="E17" s="221"/>
      <c r="F17" s="221"/>
      <c r="G17" s="79"/>
      <c r="H17" s="13">
        <v>87241</v>
      </c>
      <c r="I17" s="136">
        <v>83767.03</v>
      </c>
    </row>
    <row r="18" spans="1:9" ht="15.6">
      <c r="A18" s="10" t="s">
        <v>18</v>
      </c>
      <c r="B18" s="11" t="s">
        <v>19</v>
      </c>
      <c r="C18" s="221" t="s">
        <v>19</v>
      </c>
      <c r="D18" s="221"/>
      <c r="E18" s="221"/>
      <c r="F18" s="221"/>
      <c r="G18" s="79"/>
      <c r="H18" s="13">
        <v>750.31</v>
      </c>
      <c r="I18" s="136">
        <v>5804.13</v>
      </c>
    </row>
    <row r="19" spans="1:9" ht="15.6">
      <c r="A19" s="10" t="s">
        <v>20</v>
      </c>
      <c r="B19" s="13" t="s">
        <v>21</v>
      </c>
      <c r="C19" s="221" t="s">
        <v>21</v>
      </c>
      <c r="D19" s="221"/>
      <c r="E19" s="221"/>
      <c r="F19" s="221"/>
      <c r="G19" s="79"/>
      <c r="H19" s="13">
        <v>1352.76</v>
      </c>
      <c r="I19" s="136">
        <v>1889.48</v>
      </c>
    </row>
    <row r="20" spans="1:9" ht="15.6">
      <c r="A20" s="10" t="s">
        <v>22</v>
      </c>
      <c r="B20" s="11" t="s">
        <v>23</v>
      </c>
      <c r="C20" s="221" t="s">
        <v>23</v>
      </c>
      <c r="D20" s="221"/>
      <c r="E20" s="221"/>
      <c r="F20" s="221"/>
      <c r="G20" s="79"/>
      <c r="H20" s="94"/>
      <c r="I20" s="136"/>
    </row>
    <row r="21" spans="1:9" ht="15.6">
      <c r="A21" s="10" t="s">
        <v>24</v>
      </c>
      <c r="B21" s="11" t="s">
        <v>25</v>
      </c>
      <c r="C21" s="221" t="s">
        <v>25</v>
      </c>
      <c r="D21" s="221"/>
      <c r="E21" s="221"/>
      <c r="F21" s="221"/>
      <c r="G21" s="127"/>
      <c r="H21" s="136"/>
      <c r="I21" s="94"/>
    </row>
    <row r="22" spans="1:9" ht="15.6">
      <c r="A22" s="10" t="s">
        <v>26</v>
      </c>
      <c r="B22" s="13" t="s">
        <v>27</v>
      </c>
      <c r="C22" s="221" t="s">
        <v>27</v>
      </c>
      <c r="D22" s="221"/>
      <c r="E22" s="221"/>
      <c r="F22" s="221"/>
      <c r="G22" s="79"/>
      <c r="H22" s="136"/>
      <c r="I22" s="94"/>
    </row>
    <row r="23" spans="1:9" ht="15.6">
      <c r="A23" s="10" t="s">
        <v>28</v>
      </c>
      <c r="B23" s="13" t="s">
        <v>29</v>
      </c>
      <c r="C23" s="221" t="s">
        <v>29</v>
      </c>
      <c r="D23" s="221"/>
      <c r="E23" s="221"/>
      <c r="F23" s="221"/>
      <c r="G23" s="79"/>
      <c r="H23" s="94"/>
      <c r="I23" s="121"/>
    </row>
    <row r="24" spans="1:9" ht="15.6">
      <c r="A24" s="8" t="s">
        <v>30</v>
      </c>
      <c r="B24" s="9" t="s">
        <v>31</v>
      </c>
      <c r="C24" s="224" t="s">
        <v>31</v>
      </c>
      <c r="D24" s="224"/>
      <c r="E24" s="224"/>
      <c r="F24" s="224"/>
      <c r="G24" s="79" t="s">
        <v>266</v>
      </c>
      <c r="H24" s="93">
        <f>SUM(H25:H38)</f>
        <v>-314450.23000000004</v>
      </c>
      <c r="I24" s="93">
        <f>SUM(I25:I38)</f>
        <v>-291495.05999999994</v>
      </c>
    </row>
    <row r="25" spans="1:9" ht="15.6">
      <c r="A25" s="10" t="s">
        <v>12</v>
      </c>
      <c r="B25" s="11" t="s">
        <v>32</v>
      </c>
      <c r="C25" s="221" t="s">
        <v>33</v>
      </c>
      <c r="D25" s="220"/>
      <c r="E25" s="220"/>
      <c r="F25" s="220"/>
      <c r="G25" s="127"/>
      <c r="H25" s="94">
        <v>-270578.83</v>
      </c>
      <c r="I25" s="94">
        <v>-240137.32</v>
      </c>
    </row>
    <row r="26" spans="1:9" ht="15.6">
      <c r="A26" s="10" t="s">
        <v>34</v>
      </c>
      <c r="B26" s="11" t="s">
        <v>35</v>
      </c>
      <c r="C26" s="221" t="s">
        <v>36</v>
      </c>
      <c r="D26" s="220"/>
      <c r="E26" s="220"/>
      <c r="F26" s="220"/>
      <c r="G26" s="79"/>
      <c r="H26" s="94">
        <v>-4542.3999999999996</v>
      </c>
      <c r="I26" s="94">
        <v>-4704.6499999999996</v>
      </c>
    </row>
    <row r="27" spans="1:9" ht="15.6">
      <c r="A27" s="10" t="s">
        <v>24</v>
      </c>
      <c r="B27" s="11" t="s">
        <v>37</v>
      </c>
      <c r="C27" s="221" t="s">
        <v>38</v>
      </c>
      <c r="D27" s="220"/>
      <c r="E27" s="220"/>
      <c r="F27" s="220"/>
      <c r="G27" s="117"/>
      <c r="H27" s="94">
        <v>-26811.11</v>
      </c>
      <c r="I27" s="94">
        <v>-26582.3</v>
      </c>
    </row>
    <row r="28" spans="1:9" ht="15.6">
      <c r="A28" s="10" t="s">
        <v>39</v>
      </c>
      <c r="B28" s="11" t="s">
        <v>40</v>
      </c>
      <c r="C28" s="219" t="s">
        <v>41</v>
      </c>
      <c r="D28" s="220"/>
      <c r="E28" s="220"/>
      <c r="F28" s="220"/>
      <c r="G28" s="79"/>
      <c r="H28" s="94">
        <v>-698.08</v>
      </c>
      <c r="I28" s="94">
        <v>-4961.4799999999996</v>
      </c>
    </row>
    <row r="29" spans="1:9" ht="15.6">
      <c r="A29" s="10" t="s">
        <v>42</v>
      </c>
      <c r="B29" s="11" t="s">
        <v>43</v>
      </c>
      <c r="C29" s="219" t="s">
        <v>44</v>
      </c>
      <c r="D29" s="220"/>
      <c r="E29" s="220"/>
      <c r="F29" s="220"/>
      <c r="G29" s="79"/>
      <c r="H29" s="94">
        <v>-157.30000000000001</v>
      </c>
      <c r="I29" s="94">
        <v>-142</v>
      </c>
    </row>
    <row r="30" spans="1:9" ht="15.6">
      <c r="A30" s="10" t="s">
        <v>45</v>
      </c>
      <c r="B30" s="11" t="s">
        <v>46</v>
      </c>
      <c r="C30" s="219" t="s">
        <v>47</v>
      </c>
      <c r="D30" s="220"/>
      <c r="E30" s="220"/>
      <c r="F30" s="220"/>
      <c r="G30" s="79"/>
      <c r="H30" s="94">
        <v>-342.34</v>
      </c>
      <c r="I30" s="94">
        <v>-641.16999999999996</v>
      </c>
    </row>
    <row r="31" spans="1:9" ht="15.6">
      <c r="A31" s="10" t="s">
        <v>48</v>
      </c>
      <c r="B31" s="11" t="s">
        <v>49</v>
      </c>
      <c r="C31" s="219" t="s">
        <v>50</v>
      </c>
      <c r="D31" s="220"/>
      <c r="E31" s="220"/>
      <c r="F31" s="220"/>
      <c r="G31" s="79"/>
      <c r="H31" s="94">
        <v>-200.5</v>
      </c>
      <c r="I31" s="94">
        <v>-173.67</v>
      </c>
    </row>
    <row r="32" spans="1:9" ht="15.6">
      <c r="A32" s="10" t="s">
        <v>51</v>
      </c>
      <c r="B32" s="11" t="s">
        <v>52</v>
      </c>
      <c r="C32" s="221" t="s">
        <v>52</v>
      </c>
      <c r="D32" s="220"/>
      <c r="E32" s="220"/>
      <c r="F32" s="220"/>
      <c r="G32" s="79"/>
      <c r="H32" s="94"/>
      <c r="I32" s="94"/>
    </row>
    <row r="33" spans="1:11" ht="15.6">
      <c r="A33" s="10" t="s">
        <v>53</v>
      </c>
      <c r="B33" s="11" t="s">
        <v>54</v>
      </c>
      <c r="C33" s="219" t="s">
        <v>54</v>
      </c>
      <c r="D33" s="220"/>
      <c r="E33" s="220"/>
      <c r="F33" s="220"/>
      <c r="G33" s="79"/>
      <c r="H33" s="94">
        <v>-2317.6</v>
      </c>
      <c r="I33" s="94">
        <v>-3775.01</v>
      </c>
    </row>
    <row r="34" spans="1:11" ht="15.75" customHeight="1">
      <c r="A34" s="10" t="s">
        <v>55</v>
      </c>
      <c r="B34" s="11" t="s">
        <v>56</v>
      </c>
      <c r="C34" s="221" t="s">
        <v>57</v>
      </c>
      <c r="D34" s="222"/>
      <c r="E34" s="222"/>
      <c r="F34" s="222"/>
      <c r="G34" s="79"/>
      <c r="H34" s="94">
        <v>-5727.71</v>
      </c>
      <c r="I34" s="94">
        <v>-5213.9799999999996</v>
      </c>
    </row>
    <row r="35" spans="1:11" ht="15.75" customHeight="1">
      <c r="A35" s="10" t="s">
        <v>58</v>
      </c>
      <c r="B35" s="11" t="s">
        <v>59</v>
      </c>
      <c r="C35" s="221" t="s">
        <v>60</v>
      </c>
      <c r="D35" s="220"/>
      <c r="E35" s="220"/>
      <c r="F35" s="220"/>
      <c r="G35" s="79"/>
      <c r="H35" s="94"/>
      <c r="I35" s="94"/>
    </row>
    <row r="36" spans="1:11" ht="15.6">
      <c r="A36" s="10" t="s">
        <v>61</v>
      </c>
      <c r="B36" s="11" t="s">
        <v>62</v>
      </c>
      <c r="C36" s="221" t="s">
        <v>63</v>
      </c>
      <c r="D36" s="220"/>
      <c r="E36" s="220"/>
      <c r="F36" s="220"/>
      <c r="G36" s="79"/>
      <c r="H36" s="94"/>
      <c r="I36" s="94"/>
    </row>
    <row r="37" spans="1:11" ht="15.6">
      <c r="A37" s="10" t="s">
        <v>64</v>
      </c>
      <c r="B37" s="11" t="s">
        <v>65</v>
      </c>
      <c r="C37" s="221" t="s">
        <v>66</v>
      </c>
      <c r="D37" s="220"/>
      <c r="E37" s="220"/>
      <c r="F37" s="220"/>
      <c r="G37" s="79"/>
      <c r="H37" s="94">
        <v>-1225.56</v>
      </c>
      <c r="I37" s="94">
        <v>-3478.48</v>
      </c>
    </row>
    <row r="38" spans="1:11" ht="15.6">
      <c r="A38" s="10" t="s">
        <v>67</v>
      </c>
      <c r="B38" s="11" t="s">
        <v>68</v>
      </c>
      <c r="C38" s="209" t="s">
        <v>69</v>
      </c>
      <c r="D38" s="210"/>
      <c r="E38" s="210"/>
      <c r="F38" s="211"/>
      <c r="G38" s="79"/>
      <c r="H38" s="94">
        <v>-1848.8</v>
      </c>
      <c r="I38" s="94">
        <v>-1685</v>
      </c>
      <c r="K38" s="5"/>
    </row>
    <row r="39" spans="1:11" ht="15.6">
      <c r="A39" s="9" t="s">
        <v>70</v>
      </c>
      <c r="B39" s="12" t="s">
        <v>71</v>
      </c>
      <c r="C39" s="212" t="s">
        <v>71</v>
      </c>
      <c r="D39" s="213"/>
      <c r="E39" s="213"/>
      <c r="F39" s="214"/>
      <c r="G39" s="127" t="s">
        <v>263</v>
      </c>
      <c r="H39" s="138">
        <f>SUM(H14+H24)</f>
        <v>-837.4100000000326</v>
      </c>
      <c r="I39" s="93">
        <f>SUM(I14+I24)</f>
        <v>-1054.3799999999464</v>
      </c>
    </row>
    <row r="40" spans="1:11" ht="15.6">
      <c r="A40" s="9" t="s">
        <v>72</v>
      </c>
      <c r="B40" s="9" t="s">
        <v>73</v>
      </c>
      <c r="C40" s="218" t="s">
        <v>73</v>
      </c>
      <c r="D40" s="213"/>
      <c r="E40" s="213"/>
      <c r="F40" s="214"/>
      <c r="G40" s="127"/>
      <c r="H40" s="136">
        <v>2317.9699999999998</v>
      </c>
      <c r="I40" s="94">
        <v>2158.04</v>
      </c>
    </row>
    <row r="41" spans="1:11" ht="15.6">
      <c r="A41" s="13" t="s">
        <v>74</v>
      </c>
      <c r="B41" s="11" t="s">
        <v>75</v>
      </c>
      <c r="C41" s="209" t="s">
        <v>76</v>
      </c>
      <c r="D41" s="210"/>
      <c r="E41" s="210"/>
      <c r="F41" s="211"/>
      <c r="G41" s="127" t="s">
        <v>264</v>
      </c>
      <c r="H41" s="136">
        <v>2317.9699999999998</v>
      </c>
      <c r="I41" s="94">
        <v>2158.04</v>
      </c>
    </row>
    <row r="42" spans="1:11" ht="15.6">
      <c r="A42" s="13" t="s">
        <v>22</v>
      </c>
      <c r="B42" s="11" t="s">
        <v>77</v>
      </c>
      <c r="C42" s="209" t="s">
        <v>77</v>
      </c>
      <c r="D42" s="210"/>
      <c r="E42" s="210"/>
      <c r="F42" s="211"/>
      <c r="G42" s="79" t="s">
        <v>267</v>
      </c>
      <c r="H42" s="136"/>
      <c r="I42" s="94"/>
    </row>
    <row r="43" spans="1:11" ht="15.6">
      <c r="A43" s="13" t="s">
        <v>78</v>
      </c>
      <c r="B43" s="11" t="s">
        <v>79</v>
      </c>
      <c r="C43" s="209" t="s">
        <v>80</v>
      </c>
      <c r="D43" s="210"/>
      <c r="E43" s="210"/>
      <c r="F43" s="211"/>
      <c r="G43" s="81"/>
      <c r="H43" s="136"/>
      <c r="I43" s="122"/>
    </row>
    <row r="44" spans="1:11" ht="15.6">
      <c r="A44" s="9" t="s">
        <v>81</v>
      </c>
      <c r="B44" s="12" t="s">
        <v>82</v>
      </c>
      <c r="C44" s="212" t="s">
        <v>82</v>
      </c>
      <c r="D44" s="213"/>
      <c r="E44" s="213"/>
      <c r="F44" s="214"/>
      <c r="G44" s="79"/>
      <c r="H44" s="136"/>
      <c r="I44" s="94"/>
    </row>
    <row r="45" spans="1:11" ht="30" customHeight="1">
      <c r="A45" s="9" t="s">
        <v>83</v>
      </c>
      <c r="B45" s="12" t="s">
        <v>84</v>
      </c>
      <c r="C45" s="215" t="s">
        <v>84</v>
      </c>
      <c r="D45" s="216"/>
      <c r="E45" s="216"/>
      <c r="F45" s="217"/>
      <c r="G45" s="80"/>
      <c r="H45" s="136"/>
      <c r="I45" s="122"/>
    </row>
    <row r="46" spans="1:11" ht="15.6">
      <c r="A46" s="9" t="s">
        <v>85</v>
      </c>
      <c r="B46" s="12" t="s">
        <v>86</v>
      </c>
      <c r="C46" s="212" t="s">
        <v>86</v>
      </c>
      <c r="D46" s="213"/>
      <c r="E46" s="213"/>
      <c r="F46" s="214"/>
      <c r="G46" s="80"/>
      <c r="H46" s="136"/>
      <c r="I46" s="122"/>
      <c r="K46" s="141"/>
    </row>
    <row r="47" spans="1:11" ht="30" customHeight="1">
      <c r="A47" s="9" t="s">
        <v>87</v>
      </c>
      <c r="B47" s="9" t="s">
        <v>88</v>
      </c>
      <c r="C47" s="223" t="s">
        <v>88</v>
      </c>
      <c r="D47" s="216"/>
      <c r="E47" s="216"/>
      <c r="F47" s="217"/>
      <c r="G47" s="79" t="s">
        <v>263</v>
      </c>
      <c r="H47" s="94">
        <f>SUM(H14+H24+H40+H44)</f>
        <v>1480.5599999999672</v>
      </c>
      <c r="I47" s="94">
        <f>SUM(I14+I24+I40+I44)</f>
        <v>1103.6600000000535</v>
      </c>
    </row>
    <row r="48" spans="1:11" ht="15.6">
      <c r="A48" s="9" t="s">
        <v>12</v>
      </c>
      <c r="B48" s="9" t="s">
        <v>89</v>
      </c>
      <c r="C48" s="218" t="s">
        <v>89</v>
      </c>
      <c r="D48" s="213"/>
      <c r="E48" s="213"/>
      <c r="F48" s="214"/>
      <c r="G48" s="80"/>
      <c r="H48" s="136"/>
      <c r="I48" s="122"/>
    </row>
    <row r="49" spans="1:9" ht="15.6">
      <c r="A49" s="9" t="s">
        <v>90</v>
      </c>
      <c r="B49" s="12" t="s">
        <v>91</v>
      </c>
      <c r="C49" s="212" t="s">
        <v>91</v>
      </c>
      <c r="D49" s="213"/>
      <c r="E49" s="213"/>
      <c r="F49" s="214"/>
      <c r="G49" s="79" t="s">
        <v>263</v>
      </c>
      <c r="H49" s="136">
        <v>1480.56</v>
      </c>
      <c r="I49" s="94">
        <f>SUM(I47)</f>
        <v>1103.6600000000535</v>
      </c>
    </row>
    <row r="50" spans="1:9" ht="15.6">
      <c r="A50" s="13" t="s">
        <v>12</v>
      </c>
      <c r="B50" s="11" t="s">
        <v>92</v>
      </c>
      <c r="C50" s="209" t="s">
        <v>92</v>
      </c>
      <c r="D50" s="210"/>
      <c r="E50" s="210"/>
      <c r="F50" s="211"/>
      <c r="G50" s="81"/>
      <c r="H50" s="136"/>
      <c r="I50" s="94"/>
    </row>
    <row r="51" spans="1:9" ht="15.6">
      <c r="A51" s="13" t="s">
        <v>22</v>
      </c>
      <c r="B51" s="11" t="s">
        <v>93</v>
      </c>
      <c r="C51" s="209" t="s">
        <v>93</v>
      </c>
      <c r="D51" s="210"/>
      <c r="E51" s="210"/>
      <c r="F51" s="211"/>
      <c r="G51" s="81"/>
      <c r="H51" s="94"/>
      <c r="I51" s="122"/>
    </row>
    <row r="52" spans="1:9">
      <c r="A52" s="14"/>
      <c r="B52" s="14"/>
      <c r="C52" s="14"/>
      <c r="D52" s="14"/>
      <c r="G52" s="15"/>
      <c r="H52" s="15"/>
      <c r="I52" s="15"/>
    </row>
    <row r="53" spans="1:9" ht="31.95" customHeight="1">
      <c r="A53" s="16"/>
      <c r="B53" s="15"/>
      <c r="C53" s="175" t="s">
        <v>268</v>
      </c>
      <c r="D53" s="175"/>
      <c r="E53" s="175"/>
      <c r="F53" s="16"/>
      <c r="G53" s="77"/>
      <c r="H53" s="176" t="s">
        <v>269</v>
      </c>
      <c r="I53" s="176"/>
    </row>
    <row r="54" spans="1:9" s="1" customFormat="1" ht="11.25" customHeight="1">
      <c r="B54" s="17"/>
      <c r="C54" s="207" t="s">
        <v>94</v>
      </c>
      <c r="D54" s="208"/>
      <c r="G54" s="130" t="s">
        <v>95</v>
      </c>
      <c r="H54" s="205" t="s">
        <v>96</v>
      </c>
      <c r="I54" s="206"/>
    </row>
    <row r="56" spans="1:9" ht="15.6">
      <c r="C56" s="202" t="s">
        <v>245</v>
      </c>
      <c r="D56" s="202"/>
      <c r="E56" s="78"/>
      <c r="F56" s="16"/>
      <c r="G56" s="77"/>
      <c r="H56" s="203" t="s">
        <v>246</v>
      </c>
      <c r="I56" s="204"/>
    </row>
    <row r="57" spans="1:9">
      <c r="G57" s="130" t="s">
        <v>95</v>
      </c>
      <c r="H57" s="205" t="s">
        <v>96</v>
      </c>
      <c r="I57" s="206"/>
    </row>
  </sheetData>
  <mergeCells count="58">
    <mergeCell ref="A7:I7"/>
    <mergeCell ref="A8:I8"/>
    <mergeCell ref="A9:I9"/>
    <mergeCell ref="A3:I3"/>
    <mergeCell ref="A4:I4"/>
    <mergeCell ref="A5:I5"/>
    <mergeCell ref="A6:I6"/>
    <mergeCell ref="A12:I12"/>
    <mergeCell ref="A13:B13"/>
    <mergeCell ref="C13:F13"/>
    <mergeCell ref="A10:I10"/>
    <mergeCell ref="A11:I11"/>
    <mergeCell ref="C14:F14"/>
    <mergeCell ref="C15:F15"/>
    <mergeCell ref="C16:F16"/>
    <mergeCell ref="C17:F17"/>
    <mergeCell ref="C18:F18"/>
    <mergeCell ref="C19:F19"/>
    <mergeCell ref="C20:F20"/>
    <mergeCell ref="C21:F21"/>
    <mergeCell ref="C22:F22"/>
    <mergeCell ref="C23:F23"/>
    <mergeCell ref="C24:F24"/>
    <mergeCell ref="C25:F25"/>
    <mergeCell ref="C26:F26"/>
    <mergeCell ref="C27:F27"/>
    <mergeCell ref="C28:F28"/>
    <mergeCell ref="C41:F41"/>
    <mergeCell ref="G1:I1"/>
    <mergeCell ref="C50:F50"/>
    <mergeCell ref="C33:F33"/>
    <mergeCell ref="C34:F34"/>
    <mergeCell ref="C35:F35"/>
    <mergeCell ref="C36:F36"/>
    <mergeCell ref="C37:F37"/>
    <mergeCell ref="C47:F47"/>
    <mergeCell ref="C38:F38"/>
    <mergeCell ref="C39:F39"/>
    <mergeCell ref="C29:F29"/>
    <mergeCell ref="C30:F30"/>
    <mergeCell ref="C31:F31"/>
    <mergeCell ref="C32:F32"/>
    <mergeCell ref="C40:F40"/>
    <mergeCell ref="C51:F51"/>
    <mergeCell ref="C42:F42"/>
    <mergeCell ref="C43:F43"/>
    <mergeCell ref="C44:F44"/>
    <mergeCell ref="C45:F45"/>
    <mergeCell ref="C46:F46"/>
    <mergeCell ref="C48:F48"/>
    <mergeCell ref="C49:F49"/>
    <mergeCell ref="C56:D56"/>
    <mergeCell ref="H56:I56"/>
    <mergeCell ref="H57:I57"/>
    <mergeCell ref="H53:I53"/>
    <mergeCell ref="H54:I54"/>
    <mergeCell ref="C54:D54"/>
    <mergeCell ref="C53:E53"/>
  </mergeCells>
  <phoneticPr fontId="15" type="noConversion"/>
  <pageMargins left="0.35433070866141736" right="0.35433070866141736" top="0" bottom="0" header="0.51181102362204722" footer="0.51181102362204722"/>
  <pageSetup paperSize="9" scale="90" orientation="portrait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34"/>
  <sheetViews>
    <sheetView tabSelected="1" topLeftCell="A4" workbookViewId="0">
      <selection activeCell="G12" sqref="G12"/>
    </sheetView>
  </sheetViews>
  <sheetFormatPr defaultColWidth="9.109375" defaultRowHeight="13.8"/>
  <cols>
    <col min="1" max="1" width="4.6640625" style="157" customWidth="1"/>
    <col min="2" max="2" width="32.109375" style="4" customWidth="1"/>
    <col min="3" max="3" width="12.5546875" style="4" customWidth="1"/>
    <col min="4" max="4" width="13.33203125" style="4" customWidth="1"/>
    <col min="5" max="5" width="13.109375" style="4" customWidth="1"/>
    <col min="6" max="6" width="12.6640625" style="4" customWidth="1"/>
    <col min="7" max="7" width="13.33203125" style="4" customWidth="1"/>
    <col min="8" max="8" width="13.5546875" style="4" customWidth="1"/>
    <col min="9" max="9" width="12.6640625" style="4" customWidth="1"/>
    <col min="10" max="10" width="13.6640625" style="4" customWidth="1"/>
    <col min="11" max="11" width="12.44140625" style="4" customWidth="1"/>
    <col min="12" max="12" width="12" style="4" customWidth="1"/>
    <col min="13" max="13" width="15" style="4" customWidth="1"/>
    <col min="14" max="16384" width="9.109375" style="4"/>
  </cols>
  <sheetData>
    <row r="2" spans="1:13">
      <c r="C2" s="157"/>
      <c r="D2" s="157"/>
      <c r="E2" s="157"/>
      <c r="F2" s="157"/>
      <c r="G2" s="157"/>
      <c r="H2" s="4" t="s">
        <v>224</v>
      </c>
      <c r="I2" s="120"/>
      <c r="J2" s="120"/>
      <c r="K2" s="120"/>
      <c r="L2" s="120"/>
    </row>
    <row r="3" spans="1:13">
      <c r="B3" s="240" t="s">
        <v>241</v>
      </c>
      <c r="C3" s="240"/>
      <c r="D3" s="240"/>
      <c r="E3" s="240"/>
      <c r="F3" s="240"/>
      <c r="G3" s="157"/>
      <c r="H3" s="157" t="s">
        <v>225</v>
      </c>
      <c r="I3" s="120"/>
      <c r="J3" s="120"/>
      <c r="K3" s="120"/>
      <c r="L3" s="120"/>
    </row>
    <row r="4" spans="1:13">
      <c r="B4" s="241" t="s">
        <v>240</v>
      </c>
      <c r="C4" s="241"/>
      <c r="D4" s="241"/>
      <c r="E4" s="241"/>
      <c r="F4" s="241"/>
      <c r="G4" s="241"/>
      <c r="J4" s="102"/>
      <c r="K4" s="102"/>
    </row>
    <row r="5" spans="1:13">
      <c r="A5" s="4" t="s">
        <v>181</v>
      </c>
      <c r="J5" s="102"/>
      <c r="K5" s="102"/>
    </row>
    <row r="6" spans="1:13">
      <c r="A6" s="241" t="s">
        <v>226</v>
      </c>
      <c r="B6" s="241"/>
      <c r="C6" s="241"/>
      <c r="D6" s="241"/>
      <c r="E6" s="241"/>
      <c r="F6" s="241"/>
      <c r="G6" s="241"/>
      <c r="H6" s="241"/>
    </row>
    <row r="7" spans="1:13">
      <c r="A7" s="156"/>
      <c r="B7" s="102"/>
      <c r="C7" s="102"/>
      <c r="D7" s="102"/>
      <c r="E7" s="102"/>
      <c r="F7" s="102"/>
      <c r="G7" s="123">
        <v>43555</v>
      </c>
      <c r="H7" s="102"/>
      <c r="I7" s="102"/>
      <c r="J7" s="102"/>
      <c r="K7" s="102"/>
    </row>
    <row r="8" spans="1:13">
      <c r="A8" s="242" t="s">
        <v>182</v>
      </c>
      <c r="B8" s="242"/>
      <c r="C8" s="242"/>
      <c r="D8" s="242"/>
      <c r="E8" s="242"/>
      <c r="F8" s="242"/>
      <c r="G8" s="242"/>
      <c r="H8" s="242"/>
      <c r="I8" s="242"/>
      <c r="J8" s="242"/>
      <c r="K8" s="242"/>
      <c r="L8" s="107"/>
      <c r="M8" s="107"/>
    </row>
    <row r="9" spans="1:13" ht="15" customHeight="1">
      <c r="A9" s="114"/>
      <c r="B9" s="114"/>
      <c r="C9" s="159"/>
      <c r="D9" s="243" t="s">
        <v>185</v>
      </c>
      <c r="E9" s="243"/>
      <c r="F9" s="243"/>
      <c r="G9" s="243"/>
      <c r="H9" s="243"/>
      <c r="I9" s="243"/>
      <c r="J9" s="243"/>
      <c r="K9" s="243"/>
      <c r="L9" s="109"/>
      <c r="M9" s="105"/>
    </row>
    <row r="10" spans="1:13" ht="111.75" customHeight="1">
      <c r="A10" s="103" t="s">
        <v>5</v>
      </c>
      <c r="B10" s="103" t="s">
        <v>183</v>
      </c>
      <c r="C10" s="160" t="s">
        <v>184</v>
      </c>
      <c r="D10" s="71" t="s">
        <v>227</v>
      </c>
      <c r="E10" s="71" t="s">
        <v>228</v>
      </c>
      <c r="F10" s="71" t="s">
        <v>229</v>
      </c>
      <c r="G10" s="71" t="s">
        <v>187</v>
      </c>
      <c r="H10" s="71" t="s">
        <v>230</v>
      </c>
      <c r="I10" s="71" t="s">
        <v>231</v>
      </c>
      <c r="J10" s="71" t="s">
        <v>232</v>
      </c>
      <c r="K10" s="71" t="s">
        <v>233</v>
      </c>
      <c r="L10" s="103" t="s">
        <v>238</v>
      </c>
      <c r="M10" s="103" t="s">
        <v>186</v>
      </c>
    </row>
    <row r="11" spans="1:13" ht="17.25" customHeight="1">
      <c r="A11" s="112">
        <v>1</v>
      </c>
      <c r="B11" s="112">
        <v>2</v>
      </c>
      <c r="C11" s="112">
        <v>3</v>
      </c>
      <c r="D11" s="112">
        <v>4</v>
      </c>
      <c r="E11" s="112">
        <v>5</v>
      </c>
      <c r="F11" s="112">
        <v>6</v>
      </c>
      <c r="G11" s="112">
        <v>7</v>
      </c>
      <c r="H11" s="112">
        <v>8</v>
      </c>
      <c r="I11" s="112">
        <v>9</v>
      </c>
      <c r="J11" s="112">
        <v>10</v>
      </c>
      <c r="K11" s="112">
        <v>11</v>
      </c>
      <c r="L11" s="113">
        <v>12</v>
      </c>
      <c r="M11" s="113">
        <v>13</v>
      </c>
    </row>
    <row r="12" spans="1:13" ht="40.950000000000003" customHeight="1">
      <c r="A12" s="71" t="s">
        <v>188</v>
      </c>
      <c r="B12" s="73" t="s">
        <v>234</v>
      </c>
      <c r="C12" s="100">
        <f>SUM(C13+C14)</f>
        <v>43339.9</v>
      </c>
      <c r="D12" s="100">
        <f t="shared" ref="D12:M12" si="0">SUM(D13+D14)</f>
        <v>160897.56</v>
      </c>
      <c r="E12" s="100">
        <f t="shared" si="0"/>
        <v>0</v>
      </c>
      <c r="F12" s="100">
        <f t="shared" si="0"/>
        <v>9.33</v>
      </c>
      <c r="G12" s="100">
        <f t="shared" si="0"/>
        <v>0</v>
      </c>
      <c r="H12" s="100">
        <f t="shared" si="0"/>
        <v>0</v>
      </c>
      <c r="I12" s="100">
        <f t="shared" si="0"/>
        <v>-160098.88</v>
      </c>
      <c r="J12" s="100">
        <f t="shared" si="0"/>
        <v>0</v>
      </c>
      <c r="K12" s="100">
        <f t="shared" si="0"/>
        <v>0</v>
      </c>
      <c r="L12" s="100">
        <f t="shared" si="0"/>
        <v>0</v>
      </c>
      <c r="M12" s="100">
        <f t="shared" si="0"/>
        <v>44147.909999999996</v>
      </c>
    </row>
    <row r="13" spans="1:13" ht="15" customHeight="1">
      <c r="A13" s="72" t="s">
        <v>189</v>
      </c>
      <c r="B13" s="74" t="s">
        <v>190</v>
      </c>
      <c r="C13" s="101">
        <v>43339.9</v>
      </c>
      <c r="D13" s="134"/>
      <c r="E13" s="151">
        <v>278.5</v>
      </c>
      <c r="F13" s="151">
        <v>9.33</v>
      </c>
      <c r="G13" s="151"/>
      <c r="H13" s="151"/>
      <c r="I13" s="151">
        <v>-880.91</v>
      </c>
      <c r="J13" s="151"/>
      <c r="K13" s="151"/>
      <c r="L13" s="152"/>
      <c r="M13" s="153">
        <f>SUM(C13:L13)</f>
        <v>42746.82</v>
      </c>
    </row>
    <row r="14" spans="1:13" ht="15" customHeight="1">
      <c r="A14" s="72" t="s">
        <v>192</v>
      </c>
      <c r="B14" s="74" t="s">
        <v>191</v>
      </c>
      <c r="C14" s="101">
        <v>0</v>
      </c>
      <c r="D14" s="134">
        <v>160897.56</v>
      </c>
      <c r="E14" s="151">
        <v>-278.5</v>
      </c>
      <c r="F14" s="151"/>
      <c r="G14" s="151"/>
      <c r="H14" s="151"/>
      <c r="I14" s="151">
        <v>-159217.97</v>
      </c>
      <c r="J14" s="151"/>
      <c r="K14" s="151"/>
      <c r="L14" s="152"/>
      <c r="M14" s="153">
        <f>SUM(C14:L14)</f>
        <v>1401.0899999999965</v>
      </c>
    </row>
    <row r="15" spans="1:13" ht="55.5" customHeight="1">
      <c r="A15" s="71" t="s">
        <v>193</v>
      </c>
      <c r="B15" s="73" t="s">
        <v>235</v>
      </c>
      <c r="C15" s="100">
        <f>SUM(C16+C17)</f>
        <v>662906.06000000006</v>
      </c>
      <c r="D15" s="135">
        <f t="shared" ref="D15:L15" si="1">SUM(D16+D17)</f>
        <v>70402.45</v>
      </c>
      <c r="E15" s="135">
        <f t="shared" si="1"/>
        <v>0</v>
      </c>
      <c r="F15" s="135">
        <f t="shared" si="1"/>
        <v>0</v>
      </c>
      <c r="G15" s="135">
        <f t="shared" si="1"/>
        <v>0</v>
      </c>
      <c r="H15" s="135">
        <f t="shared" si="1"/>
        <v>0</v>
      </c>
      <c r="I15" s="135">
        <f t="shared" si="1"/>
        <v>-74000.26999999999</v>
      </c>
      <c r="J15" s="135">
        <f t="shared" si="1"/>
        <v>0</v>
      </c>
      <c r="K15" s="100">
        <f t="shared" si="1"/>
        <v>0</v>
      </c>
      <c r="L15" s="100">
        <f t="shared" si="1"/>
        <v>0</v>
      </c>
      <c r="M15" s="116">
        <f t="shared" ref="M15:M23" si="2">SUM(C15:L15)</f>
        <v>659308.24</v>
      </c>
    </row>
    <row r="16" spans="1:13" ht="15" customHeight="1">
      <c r="A16" s="72" t="s">
        <v>194</v>
      </c>
      <c r="B16" s="74" t="s">
        <v>190</v>
      </c>
      <c r="C16" s="101">
        <v>662772.68000000005</v>
      </c>
      <c r="D16" s="134">
        <v>11.19</v>
      </c>
      <c r="E16" s="134">
        <v>527.47</v>
      </c>
      <c r="F16" s="134"/>
      <c r="G16" s="134"/>
      <c r="H16" s="134"/>
      <c r="I16" s="134">
        <v>-4186.57</v>
      </c>
      <c r="J16" s="134"/>
      <c r="K16" s="101"/>
      <c r="L16" s="108"/>
      <c r="M16" s="139">
        <f t="shared" si="2"/>
        <v>659124.77</v>
      </c>
    </row>
    <row r="17" spans="1:13" ht="15" customHeight="1">
      <c r="A17" s="72" t="s">
        <v>195</v>
      </c>
      <c r="B17" s="74" t="s">
        <v>191</v>
      </c>
      <c r="C17" s="101">
        <v>133.38</v>
      </c>
      <c r="D17" s="134">
        <v>70391.259999999995</v>
      </c>
      <c r="E17" s="134">
        <v>-527.47</v>
      </c>
      <c r="F17" s="134"/>
      <c r="G17" s="134"/>
      <c r="H17" s="134"/>
      <c r="I17" s="134">
        <v>-69813.7</v>
      </c>
      <c r="J17" s="134"/>
      <c r="K17" s="101"/>
      <c r="L17" s="108"/>
      <c r="M17" s="115">
        <f t="shared" si="2"/>
        <v>183.47000000000116</v>
      </c>
    </row>
    <row r="18" spans="1:13" ht="111.75" customHeight="1">
      <c r="A18" s="71" t="s">
        <v>196</v>
      </c>
      <c r="B18" s="73" t="s">
        <v>236</v>
      </c>
      <c r="C18" s="100">
        <f>SUM(C19+C20)</f>
        <v>4602.97</v>
      </c>
      <c r="D18" s="135">
        <f t="shared" ref="D18:L18" si="3">SUM(D19+D20)</f>
        <v>0</v>
      </c>
      <c r="E18" s="135">
        <f t="shared" si="3"/>
        <v>0</v>
      </c>
      <c r="F18" s="135">
        <f t="shared" si="3"/>
        <v>0.28999999999999998</v>
      </c>
      <c r="G18" s="135">
        <f t="shared" si="3"/>
        <v>0</v>
      </c>
      <c r="H18" s="135">
        <f t="shared" si="3"/>
        <v>0</v>
      </c>
      <c r="I18" s="135">
        <f t="shared" si="3"/>
        <v>-750.31</v>
      </c>
      <c r="J18" s="135">
        <f t="shared" si="3"/>
        <v>0</v>
      </c>
      <c r="K18" s="100">
        <f t="shared" si="3"/>
        <v>0</v>
      </c>
      <c r="L18" s="100">
        <f t="shared" si="3"/>
        <v>0</v>
      </c>
      <c r="M18" s="116">
        <f t="shared" si="2"/>
        <v>3852.9500000000003</v>
      </c>
    </row>
    <row r="19" spans="1:13" ht="15" customHeight="1">
      <c r="A19" s="72" t="s">
        <v>197</v>
      </c>
      <c r="B19" s="74" t="s">
        <v>190</v>
      </c>
      <c r="C19" s="101">
        <v>1021.15</v>
      </c>
      <c r="D19" s="134"/>
      <c r="E19" s="134">
        <v>422</v>
      </c>
      <c r="F19" s="134">
        <v>0.28999999999999998</v>
      </c>
      <c r="G19" s="134"/>
      <c r="H19" s="134"/>
      <c r="I19" s="134">
        <v>-525.30999999999995</v>
      </c>
      <c r="J19" s="134"/>
      <c r="K19" s="101"/>
      <c r="L19" s="108"/>
      <c r="M19" s="115">
        <f t="shared" si="2"/>
        <v>918.13000000000011</v>
      </c>
    </row>
    <row r="20" spans="1:13" ht="15" customHeight="1">
      <c r="A20" s="72" t="s">
        <v>198</v>
      </c>
      <c r="B20" s="74" t="s">
        <v>191</v>
      </c>
      <c r="C20" s="101">
        <v>3581.82</v>
      </c>
      <c r="D20" s="134"/>
      <c r="E20" s="134">
        <v>-422</v>
      </c>
      <c r="F20" s="134"/>
      <c r="G20" s="134"/>
      <c r="H20" s="134"/>
      <c r="I20" s="134">
        <v>-225</v>
      </c>
      <c r="J20" s="134"/>
      <c r="K20" s="101"/>
      <c r="L20" s="108"/>
      <c r="M20" s="115">
        <f t="shared" si="2"/>
        <v>2934.82</v>
      </c>
    </row>
    <row r="21" spans="1:13" ht="15" customHeight="1">
      <c r="A21" s="71" t="s">
        <v>199</v>
      </c>
      <c r="B21" s="73" t="s">
        <v>200</v>
      </c>
      <c r="C21" s="100">
        <f>SUM(C22+C23)</f>
        <v>21372.27</v>
      </c>
      <c r="D21" s="135">
        <f t="shared" ref="D21:L21" si="4">SUM(D22+D23)</f>
        <v>0</v>
      </c>
      <c r="E21" s="135">
        <f t="shared" si="4"/>
        <v>0</v>
      </c>
      <c r="F21" s="135">
        <f t="shared" si="4"/>
        <v>522.19000000000005</v>
      </c>
      <c r="G21" s="135">
        <f t="shared" si="4"/>
        <v>0</v>
      </c>
      <c r="H21" s="135">
        <f t="shared" si="4"/>
        <v>0</v>
      </c>
      <c r="I21" s="135">
        <f t="shared" si="4"/>
        <v>-1352.76</v>
      </c>
      <c r="J21" s="135">
        <f t="shared" si="4"/>
        <v>0</v>
      </c>
      <c r="K21" s="100">
        <f t="shared" si="4"/>
        <v>0</v>
      </c>
      <c r="L21" s="100">
        <f t="shared" si="4"/>
        <v>0</v>
      </c>
      <c r="M21" s="116">
        <f t="shared" si="2"/>
        <v>20541.7</v>
      </c>
    </row>
    <row r="22" spans="1:13" ht="15" customHeight="1">
      <c r="A22" s="72" t="s">
        <v>201</v>
      </c>
      <c r="B22" s="74" t="s">
        <v>190</v>
      </c>
      <c r="C22" s="101">
        <v>7648.92</v>
      </c>
      <c r="D22" s="134"/>
      <c r="E22" s="134">
        <v>442.4</v>
      </c>
      <c r="F22" s="134">
        <v>522.19000000000005</v>
      </c>
      <c r="G22" s="134"/>
      <c r="H22" s="134"/>
      <c r="I22" s="134">
        <v>-631.46</v>
      </c>
      <c r="J22" s="134"/>
      <c r="K22" s="101"/>
      <c r="L22" s="108"/>
      <c r="M22" s="115">
        <f t="shared" si="2"/>
        <v>7982.05</v>
      </c>
    </row>
    <row r="23" spans="1:13" ht="15" customHeight="1">
      <c r="A23" s="72" t="s">
        <v>202</v>
      </c>
      <c r="B23" s="74" t="s">
        <v>191</v>
      </c>
      <c r="C23" s="101">
        <v>13723.35</v>
      </c>
      <c r="D23" s="134"/>
      <c r="E23" s="134">
        <v>-442.4</v>
      </c>
      <c r="F23" s="134"/>
      <c r="G23" s="134"/>
      <c r="H23" s="134"/>
      <c r="I23" s="134">
        <v>-721.3</v>
      </c>
      <c r="J23" s="134"/>
      <c r="K23" s="101"/>
      <c r="L23" s="108"/>
      <c r="M23" s="115">
        <f t="shared" si="2"/>
        <v>12559.650000000001</v>
      </c>
    </row>
    <row r="24" spans="1:13" ht="15" customHeight="1">
      <c r="A24" s="71" t="s">
        <v>203</v>
      </c>
      <c r="B24" s="73" t="s">
        <v>237</v>
      </c>
      <c r="C24" s="100">
        <f>SUM(C12+C15+C18+C21)</f>
        <v>732221.20000000007</v>
      </c>
      <c r="D24" s="135">
        <f t="shared" ref="D24:M24" si="5">SUM(D12+D15+D18+D21)</f>
        <v>231300.01</v>
      </c>
      <c r="E24" s="135">
        <f t="shared" si="5"/>
        <v>0</v>
      </c>
      <c r="F24" s="135">
        <f t="shared" si="5"/>
        <v>531.81000000000006</v>
      </c>
      <c r="G24" s="135">
        <f t="shared" si="5"/>
        <v>0</v>
      </c>
      <c r="H24" s="135">
        <f t="shared" si="5"/>
        <v>0</v>
      </c>
      <c r="I24" s="135">
        <f t="shared" si="5"/>
        <v>-236202.22</v>
      </c>
      <c r="J24" s="135">
        <f t="shared" si="5"/>
        <v>0</v>
      </c>
      <c r="K24" s="100">
        <f t="shared" si="5"/>
        <v>0</v>
      </c>
      <c r="L24" s="100">
        <f t="shared" si="5"/>
        <v>0</v>
      </c>
      <c r="M24" s="100">
        <f t="shared" si="5"/>
        <v>727850.79999999993</v>
      </c>
    </row>
    <row r="25" spans="1:13" ht="15" customHeight="1">
      <c r="A25" s="104"/>
      <c r="B25" s="110"/>
      <c r="C25" s="111"/>
      <c r="D25" s="111"/>
      <c r="E25" s="111"/>
      <c r="F25" s="111"/>
      <c r="G25" s="111"/>
      <c r="H25" s="111"/>
      <c r="I25" s="111"/>
      <c r="J25" s="111"/>
      <c r="K25" s="111"/>
      <c r="L25" s="106"/>
      <c r="M25" s="106"/>
    </row>
    <row r="26" spans="1:13" ht="28.5" customHeight="1">
      <c r="A26" s="158"/>
      <c r="B26" s="244" t="s">
        <v>268</v>
      </c>
      <c r="C26" s="162"/>
      <c r="D26" s="237"/>
      <c r="E26" s="237"/>
      <c r="F26" s="155"/>
      <c r="G26" s="176" t="s">
        <v>269</v>
      </c>
      <c r="H26" s="176"/>
      <c r="I26" s="155"/>
      <c r="J26" s="155"/>
      <c r="K26" s="155"/>
      <c r="L26" s="106"/>
      <c r="M26" s="106"/>
    </row>
    <row r="27" spans="1:13" ht="15" customHeight="1">
      <c r="A27" s="158"/>
      <c r="B27" s="154"/>
      <c r="C27" s="155"/>
      <c r="D27" s="155"/>
      <c r="E27" s="155"/>
      <c r="F27" s="155"/>
      <c r="G27" s="155"/>
      <c r="H27" s="155"/>
      <c r="I27" s="155"/>
      <c r="J27" s="155"/>
      <c r="K27" s="155"/>
      <c r="L27" s="106"/>
      <c r="M27" s="106"/>
    </row>
    <row r="28" spans="1:13" ht="15" customHeight="1">
      <c r="A28" s="104"/>
      <c r="B28" s="236"/>
      <c r="C28" s="204"/>
      <c r="D28" s="237"/>
      <c r="E28" s="237"/>
      <c r="F28" s="155"/>
      <c r="G28" s="238"/>
      <c r="H28" s="239"/>
      <c r="I28" s="111"/>
      <c r="J28" s="111"/>
      <c r="K28" s="111"/>
      <c r="L28" s="106"/>
      <c r="M28" s="106"/>
    </row>
    <row r="29" spans="1:13" ht="15" customHeight="1">
      <c r="A29" s="158"/>
      <c r="B29" s="154"/>
      <c r="C29" s="155"/>
      <c r="D29" s="155"/>
      <c r="E29" s="155"/>
      <c r="F29" s="155"/>
      <c r="G29" s="155"/>
      <c r="H29" s="155"/>
      <c r="I29" s="155"/>
      <c r="J29" s="155"/>
      <c r="K29" s="155"/>
      <c r="L29" s="106"/>
      <c r="M29" s="106"/>
    </row>
    <row r="30" spans="1:13" ht="15" customHeight="1">
      <c r="A30" s="158"/>
      <c r="B30" s="131" t="s">
        <v>245</v>
      </c>
      <c r="C30" s="155"/>
      <c r="D30" s="155"/>
      <c r="E30" s="155"/>
      <c r="F30" s="155"/>
      <c r="G30" s="238" t="s">
        <v>246</v>
      </c>
      <c r="H30" s="238"/>
      <c r="I30" s="155"/>
      <c r="J30" s="155"/>
      <c r="K30" s="155"/>
      <c r="L30" s="106"/>
      <c r="M30" s="106"/>
    </row>
    <row r="31" spans="1:13" ht="15" customHeight="1">
      <c r="A31" s="104"/>
      <c r="B31" s="110"/>
      <c r="C31" s="155"/>
      <c r="D31" s="155"/>
      <c r="E31" s="155"/>
      <c r="F31" s="155"/>
      <c r="G31" s="155"/>
      <c r="H31" s="155"/>
      <c r="I31" s="155"/>
      <c r="J31" s="155"/>
      <c r="K31" s="155"/>
      <c r="L31" s="106"/>
      <c r="M31" s="106"/>
    </row>
    <row r="32" spans="1:13" ht="15" customHeight="1">
      <c r="A32" s="158"/>
      <c r="B32" s="154"/>
      <c r="C32" s="155"/>
      <c r="D32" s="155"/>
      <c r="E32" s="155"/>
      <c r="F32" s="155"/>
      <c r="G32" s="155"/>
      <c r="H32" s="155"/>
      <c r="I32" s="155"/>
      <c r="J32" s="155"/>
      <c r="K32" s="155"/>
      <c r="L32" s="106"/>
      <c r="M32" s="106"/>
    </row>
    <row r="33" spans="1:13" ht="15" customHeight="1">
      <c r="A33" s="158"/>
      <c r="B33" s="154"/>
      <c r="C33" s="155"/>
      <c r="D33" s="155"/>
      <c r="E33" s="155"/>
      <c r="F33" s="155"/>
      <c r="G33" s="155"/>
      <c r="H33" s="155"/>
      <c r="I33" s="155"/>
      <c r="J33" s="155"/>
      <c r="K33" s="155"/>
      <c r="L33" s="106"/>
      <c r="M33" s="106"/>
    </row>
    <row r="34" spans="1:13" ht="15" customHeight="1">
      <c r="A34" s="104"/>
      <c r="B34" s="110"/>
      <c r="C34" s="111"/>
      <c r="D34" s="111"/>
      <c r="E34" s="111"/>
      <c r="F34" s="111"/>
      <c r="G34" s="111"/>
      <c r="H34" s="111"/>
      <c r="I34" s="111"/>
      <c r="J34" s="111"/>
      <c r="K34" s="111"/>
      <c r="L34" s="106"/>
      <c r="M34" s="106"/>
    </row>
  </sheetData>
  <mergeCells count="12">
    <mergeCell ref="B28:C28"/>
    <mergeCell ref="D28:E28"/>
    <mergeCell ref="G28:H28"/>
    <mergeCell ref="G30:H30"/>
    <mergeCell ref="B3:F3"/>
    <mergeCell ref="B4:G4"/>
    <mergeCell ref="A6:H6"/>
    <mergeCell ref="A8:K8"/>
    <mergeCell ref="D9:K9"/>
    <mergeCell ref="B26:C26"/>
    <mergeCell ref="D26:E26"/>
    <mergeCell ref="G26:H26"/>
  </mergeCells>
  <pageMargins left="0.59055118110236227" right="0" top="0.39370078740157483" bottom="0" header="0.51181102362204722" footer="0.51181102362204722"/>
  <pageSetup paperSize="9" scale="75" orientation="landscape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3</vt:i4>
      </vt:variant>
    </vt:vector>
  </HeadingPairs>
  <TitlesOfParts>
    <vt:vector size="3" baseType="lpstr">
      <vt:lpstr>Finansų būklės ataskaita </vt:lpstr>
      <vt:lpstr>Veiklos rezultatų atask</vt:lpstr>
      <vt:lpstr>Finansavimo sumos </vt:lpstr>
    </vt:vector>
  </TitlesOfParts>
  <Company>Panevėžio m.sav.administracija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Maryte</dc:creator>
  <cp:lastModifiedBy>Vartotojas</cp:lastModifiedBy>
  <cp:lastPrinted>2019-09-19T14:12:03Z</cp:lastPrinted>
  <dcterms:created xsi:type="dcterms:W3CDTF">2010-05-06T12:14:22Z</dcterms:created>
  <dcterms:modified xsi:type="dcterms:W3CDTF">2020-03-12T10:17:58Z</dcterms:modified>
</cp:coreProperties>
</file>