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8490" activeTab="2"/>
  </bookViews>
  <sheets>
    <sheet name="Finansų būklės ataskaita " sheetId="4" r:id="rId1"/>
    <sheet name="Veiklos rezultatų atask" sheetId="1" r:id="rId2"/>
    <sheet name="Finansavimo sumos" sheetId="3" r:id="rId3"/>
  </sheets>
  <calcPr calcId="162913"/>
</workbook>
</file>

<file path=xl/calcChain.xml><?xml version="1.0" encoding="utf-8"?>
<calcChain xmlns="http://schemas.openxmlformats.org/spreadsheetml/2006/main">
  <c r="G90" i="4" l="1"/>
  <c r="F90" i="4"/>
  <c r="G86" i="4"/>
  <c r="F86" i="4"/>
  <c r="G75" i="4"/>
  <c r="F75" i="4"/>
  <c r="G69" i="4"/>
  <c r="G64" i="4" s="1"/>
  <c r="F69" i="4"/>
  <c r="G65" i="4"/>
  <c r="F65" i="4"/>
  <c r="F64" i="4"/>
  <c r="G59" i="4"/>
  <c r="F59" i="4"/>
  <c r="F95" i="4" s="1"/>
  <c r="G47" i="4"/>
  <c r="F47" i="4"/>
  <c r="G40" i="4"/>
  <c r="F40" i="4"/>
  <c r="G39" i="4"/>
  <c r="F39" i="4"/>
  <c r="G25" i="4"/>
  <c r="F25" i="4"/>
  <c r="G20" i="4"/>
  <c r="F20" i="4"/>
  <c r="G19" i="4"/>
  <c r="G57" i="4" s="1"/>
  <c r="F19" i="4"/>
  <c r="F57" i="4" s="1"/>
  <c r="G95" i="4" l="1"/>
  <c r="I15" i="1"/>
  <c r="I14" i="1" s="1"/>
  <c r="I24" i="1"/>
  <c r="H15" i="1"/>
  <c r="H14" i="1" s="1"/>
  <c r="H24" i="1"/>
  <c r="D21" i="3"/>
  <c r="D18" i="3"/>
  <c r="D12" i="3"/>
  <c r="D15" i="3"/>
  <c r="E21" i="3"/>
  <c r="E12" i="3"/>
  <c r="E15" i="3"/>
  <c r="E18" i="3"/>
  <c r="F12" i="3"/>
  <c r="F21" i="3"/>
  <c r="F15" i="3"/>
  <c r="F18" i="3"/>
  <c r="G15" i="3"/>
  <c r="I12" i="3"/>
  <c r="I21" i="3"/>
  <c r="I18" i="3"/>
  <c r="I15" i="3"/>
  <c r="L15" i="3"/>
  <c r="C21" i="3"/>
  <c r="M13" i="3"/>
  <c r="M14" i="3"/>
  <c r="C18" i="3"/>
  <c r="C15" i="3"/>
  <c r="C12" i="3"/>
  <c r="G21" i="3"/>
  <c r="H21" i="3"/>
  <c r="J21" i="3"/>
  <c r="K21" i="3"/>
  <c r="L21" i="3"/>
  <c r="G18" i="3"/>
  <c r="H18" i="3"/>
  <c r="J18" i="3"/>
  <c r="K18" i="3"/>
  <c r="L18" i="3"/>
  <c r="H15" i="3"/>
  <c r="J15" i="3"/>
  <c r="K15" i="3"/>
  <c r="M16" i="3"/>
  <c r="M17" i="3"/>
  <c r="M19" i="3"/>
  <c r="M20" i="3"/>
  <c r="M22" i="3"/>
  <c r="M23" i="3"/>
  <c r="G12" i="3"/>
  <c r="H12" i="3"/>
  <c r="J12" i="3"/>
  <c r="J24" i="3" s="1"/>
  <c r="K12" i="3"/>
  <c r="L12" i="3"/>
  <c r="K24" i="3" l="1"/>
  <c r="H24" i="3"/>
  <c r="L24" i="3"/>
  <c r="G24" i="3"/>
  <c r="H47" i="1"/>
  <c r="I47" i="1"/>
  <c r="I49" i="1" s="1"/>
  <c r="I24" i="3"/>
  <c r="F24" i="3"/>
  <c r="D24" i="3"/>
  <c r="M15" i="3"/>
  <c r="M18" i="3"/>
  <c r="E24" i="3"/>
  <c r="M21" i="3"/>
  <c r="C24" i="3"/>
  <c r="M12" i="3"/>
  <c r="I39" i="1"/>
  <c r="H39" i="1"/>
  <c r="H49" i="1" s="1"/>
  <c r="M24" i="3" l="1"/>
</calcChain>
</file>

<file path=xl/sharedStrings.xml><?xml version="1.0" encoding="utf-8"?>
<sst xmlns="http://schemas.openxmlformats.org/spreadsheetml/2006/main" count="376" uniqueCount="272">
  <si>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</si>
  <si>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</si>
  <si>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</si>
  <si>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</si>
  <si>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</si>
  <si>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</si>
  <si>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</si>
  <si>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</si>
  <si>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</si>
  <si>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</si>
  <si>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</si>
  <si>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</si>
  <si>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</si>
  <si>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</si>
  <si>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</si>
  <si>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</si>
  <si>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</si>
  <si>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</si>
  <si>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</si>
  <si>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</si>
  <si>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</si>
  <si>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</si>
  <si>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</si>
  <si>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</si>
  <si>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</si>
  <si>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</si>
  <si>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</si>
  <si>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</si>
  <si>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</si>
  <si>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</si>
  <si>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</si>
  <si>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</si>
  <si>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</si>
  <si>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</si>
  <si>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</si>
  <si>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</si>
  <si>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</si>
  <si>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</si>
  <si>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</si>
  <si>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</si>
  <si>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</si>
  <si>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</si>
  <si>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</si>
  <si>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</si>
  <si>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</si>
  <si>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</si>
  <si>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</si>
  <si>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</si>
  <si>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</si>
  <si>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</si>
  <si>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</si>
  <si>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</si>
  <si>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</si>
  <si>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</si>
  <si>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</si>
  <si>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</si>
  <si>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</si>
  <si>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</si>
  <si>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</si>
  <si>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</si>
  <si>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</si>
  <si>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</si>
  <si>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</si>
  <si>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</si>
  <si>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</si>
  <si>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</si>
  <si>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</si>
  <si>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</si>
  <si>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</si>
  <si>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</si>
  <si>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</si>
  <si>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</si>
  <si>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</si>
  <si>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</si>
  <si>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</si>
  <si>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</si>
  <si>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</si>
  <si>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</si>
  <si>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</si>
  <si>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</si>
  <si>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</si>
  <si>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</si>
  <si>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</si>
  <si>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</si>
  <si>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</si>
  <si>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</si>
  <si>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</si>
  <si>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</si>
  <si>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</si>
  <si>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</si>
  <si>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</si>
  <si>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</si>
  <si>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</si>
  <si>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</si>
  <si>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</si>
  <si>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</si>
  <si>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</si>
  <si>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</si>
  <si>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</si>
  <si>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</si>
  <si>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</si>
  <si>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</si>
  <si>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</si>
  <si>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</si>
  <si>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</si>
  <si>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</si>
  <si>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</si>
  <si>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</si>
  <si>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</si>
  <si>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</si>
  <si>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</si>
  <si>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</si>
  <si>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</si>
  <si>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</si>
  <si>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</si>
  <si>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</si>
  <si>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</si>
  <si>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</si>
  <si>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</si>
  <si>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</si>
  <si>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</si>
  <si>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</si>
  <si>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</si>
  <si>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</si>
  <si>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</si>
  <si>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</si>
  <si>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</si>
  <si>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</si>
  <si>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</si>
  <si>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</si>
  <si>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</si>
  <si>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</si>
  <si>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</si>
  <si>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</si>
  <si>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</si>
  <si>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</si>
  <si>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</si>
  <si>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</si>
  <si>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</si>
  <si>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</si>
  <si>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</si>
  <si>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</si>
  <si>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</si>
  <si>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</si>
  <si>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</si>
  <si>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</si>
  <si>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</si>
  <si>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</si>
  <si>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</si>
  <si>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</si>
  <si>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</si>
  <si>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</si>
  <si>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</si>
  <si>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</si>
  <si>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</si>
  <si>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</si>
  <si>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</si>
  <si>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</si>
  <si>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</si>
  <si>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</si>
  <si>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</si>
  <si>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</si>
  <si>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</si>
  <si>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</si>
  <si>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</si>
  <si>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</si>
  <si>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</si>
  <si>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</si>
  <si>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</si>
  <si>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</si>
  <si>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</si>
  <si>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</si>
  <si>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</si>
  <si>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</si>
  <si>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</si>
  <si>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</si>
  <si>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</si>
  <si>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</si>
  <si>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</si>
  <si>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</si>
  <si>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</si>
  <si>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</si>
  <si>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</si>
  <si>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</si>
  <si>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</si>
  <si>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</si>
  <si>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</si>
  <si>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</si>
  <si>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</si>
  <si>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</si>
  <si>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</si>
  <si>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</si>
  <si>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</si>
  <si>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</si>
  <si>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</si>
  <si>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</si>
  <si>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</si>
  <si>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</si>
  <si>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</si>
  <si>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</si>
  <si>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</si>
  <si>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</si>
  <si>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</si>
  <si>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</si>
  <si>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</si>
  <si>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</si>
  <si>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</si>
  <si>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</si>
  <si>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</si>
  <si>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</si>
  <si>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</si>
  <si>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</si>
  <si>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</si>
  <si>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</si>
  <si>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</si>
  <si>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</si>
  <si>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</si>
  <si>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</si>
  <si>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</si>
  <si>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</si>
  <si>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</si>
  <si>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</si>
  <si>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</si>
  <si>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</si>
  <si>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</si>
  <si>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</si>
  <si>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</si>
  <si>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</si>
  <si>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</si>
  <si>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</si>
  <si>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</si>
  <si>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</si>
  <si>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</si>
  <si>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</si>
  <si>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</si>
  <si>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</si>
  <si>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</si>
  <si>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</si>
  <si>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</si>
  <si>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</si>
  <si>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</si>
  <si>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</si>
  <si>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</si>
  <si>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</si>
  <si>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</si>
  <si>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</si>
  <si>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</si>
  <si>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</si>
  <si>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</si>
  <si>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</si>
  <si>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</si>
  <si>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</si>
  <si>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</si>
  <si>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</si>
  <si>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</si>
  <si>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</si>
  <si>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</si>
  <si>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</si>
  <si>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</si>
  <si>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</si>
  <si>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</si>
  <si>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</si>
  <si>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</si>
  <si>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</si>
  <si>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</si>
  <si>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</si>
  <si>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</si>
  <si>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</si>
  <si>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>PAGAL 2018 M. RUGSĖJO 30 D. DUOMENIS</t>
  </si>
  <si>
    <t>PAGAL 2018 M. RUGSĖJO MĖN. 30 d. DUOMENIS</t>
  </si>
  <si>
    <t xml:space="preserve">Direktorius </t>
  </si>
  <si>
    <t>Algirdas Gedeikis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</si>
</sst>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76" workbookViewId="0">
      <selection activeCell="B97" sqref="B97:D97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9"/>
      <c r="E1" s="180" t="s">
        <v>204</v>
      </c>
      <c r="F1" s="180"/>
      <c r="G1" s="180"/>
    </row>
    <row r="2" spans="1:7">
      <c r="E2" s="123" t="s">
        <v>97</v>
      </c>
      <c r="F2" s="124"/>
      <c r="G2" s="124"/>
    </row>
    <row r="4" spans="1:7">
      <c r="A4" s="156" t="s">
        <v>98</v>
      </c>
      <c r="B4" s="181"/>
      <c r="C4" s="181"/>
      <c r="D4" s="181"/>
      <c r="E4" s="181"/>
      <c r="F4" s="182"/>
      <c r="G4" s="182"/>
    </row>
    <row r="5" spans="1:7">
      <c r="A5" s="183"/>
      <c r="B5" s="183"/>
      <c r="C5" s="183"/>
      <c r="D5" s="183"/>
      <c r="E5" s="183"/>
      <c r="F5" s="183"/>
      <c r="G5" s="183"/>
    </row>
    <row r="6" spans="1:7" ht="12.75" customHeight="1">
      <c r="A6" s="184" t="s">
        <v>239</v>
      </c>
      <c r="B6" s="184"/>
      <c r="C6" s="184"/>
      <c r="D6" s="184"/>
      <c r="E6" s="184"/>
      <c r="F6" s="184"/>
      <c r="G6" s="184"/>
    </row>
    <row r="7" spans="1:7">
      <c r="A7" s="156" t="s">
        <v>99</v>
      </c>
      <c r="B7" s="185"/>
      <c r="C7" s="185"/>
      <c r="D7" s="185"/>
      <c r="E7" s="185"/>
      <c r="F7" s="186"/>
      <c r="G7" s="186"/>
    </row>
    <row r="8" spans="1:7" ht="12.75" customHeight="1">
      <c r="A8" s="187" t="s">
        <v>240</v>
      </c>
      <c r="B8" s="188"/>
      <c r="C8" s="188"/>
      <c r="D8" s="188"/>
      <c r="E8" s="188"/>
      <c r="F8" s="188"/>
      <c r="G8" s="188"/>
    </row>
    <row r="9" spans="1:7">
      <c r="A9" s="189" t="s">
        <v>100</v>
      </c>
      <c r="B9" s="190"/>
      <c r="C9" s="190"/>
      <c r="D9" s="190"/>
      <c r="E9" s="190"/>
      <c r="F9" s="191"/>
      <c r="G9" s="191"/>
    </row>
    <row r="10" spans="1:7">
      <c r="A10" s="191"/>
      <c r="B10" s="191"/>
      <c r="C10" s="191"/>
      <c r="D10" s="191"/>
      <c r="E10" s="191"/>
      <c r="F10" s="191"/>
      <c r="G10" s="191"/>
    </row>
    <row r="11" spans="1:7">
      <c r="A11" s="192"/>
      <c r="B11" s="186"/>
      <c r="C11" s="186"/>
      <c r="D11" s="186"/>
      <c r="E11" s="186"/>
      <c r="F11" s="19"/>
      <c r="G11" s="19"/>
    </row>
    <row r="12" spans="1:7">
      <c r="A12" s="193" t="s">
        <v>101</v>
      </c>
      <c r="B12" s="194"/>
      <c r="C12" s="194"/>
      <c r="D12" s="194"/>
      <c r="E12" s="194"/>
      <c r="F12" s="195"/>
      <c r="G12" s="195"/>
    </row>
    <row r="13" spans="1:7">
      <c r="A13" s="193" t="s">
        <v>269</v>
      </c>
      <c r="B13" s="194"/>
      <c r="C13" s="194"/>
      <c r="D13" s="194"/>
      <c r="E13" s="194"/>
      <c r="F13" s="195"/>
      <c r="G13" s="195"/>
    </row>
    <row r="14" spans="1:7">
      <c r="A14" s="150"/>
      <c r="B14" s="151"/>
      <c r="C14" s="151"/>
      <c r="D14" s="151"/>
      <c r="E14" s="151"/>
      <c r="F14" s="152"/>
      <c r="G14" s="152"/>
    </row>
    <row r="15" spans="1:7">
      <c r="A15" s="196">
        <v>43398</v>
      </c>
      <c r="B15" s="185"/>
      <c r="C15" s="185"/>
      <c r="D15" s="185"/>
      <c r="E15" s="185"/>
      <c r="F15" s="186"/>
      <c r="G15" s="186"/>
    </row>
    <row r="16" spans="1:7">
      <c r="A16" s="156" t="s">
        <v>4</v>
      </c>
      <c r="B16" s="156"/>
      <c r="C16" s="156"/>
      <c r="D16" s="156"/>
      <c r="E16" s="156"/>
      <c r="F16" s="186"/>
      <c r="G16" s="186"/>
    </row>
    <row r="17" spans="1:7" ht="27" customHeight="1">
      <c r="A17" s="150"/>
      <c r="B17" s="148"/>
      <c r="C17" s="148"/>
      <c r="D17" s="148"/>
      <c r="E17" s="178" t="s">
        <v>247</v>
      </c>
      <c r="F17" s="179"/>
      <c r="G17" s="179"/>
    </row>
    <row r="18" spans="1:7" ht="63.75">
      <c r="A18" s="21" t="s">
        <v>5</v>
      </c>
      <c r="B18" s="174" t="s">
        <v>6</v>
      </c>
      <c r="C18" s="175"/>
      <c r="D18" s="176"/>
      <c r="E18" s="22" t="s">
        <v>102</v>
      </c>
      <c r="F18" s="23" t="s">
        <v>103</v>
      </c>
      <c r="G18" s="23" t="s">
        <v>104</v>
      </c>
    </row>
    <row r="19" spans="1:7">
      <c r="A19" s="23" t="s">
        <v>10</v>
      </c>
      <c r="B19" s="24" t="s">
        <v>105</v>
      </c>
      <c r="C19" s="25"/>
      <c r="D19" s="153"/>
      <c r="E19" s="130" t="s">
        <v>197</v>
      </c>
      <c r="F19" s="100">
        <f>SUM(F20+F25+F36+F37)</f>
        <v>713429.85</v>
      </c>
      <c r="G19" s="100">
        <f>SUM(G20+G25+G36+G37)</f>
        <v>723027.45</v>
      </c>
    </row>
    <row r="20" spans="1:7">
      <c r="A20" s="26" t="s">
        <v>12</v>
      </c>
      <c r="B20" s="27" t="s">
        <v>106</v>
      </c>
      <c r="C20" s="28"/>
      <c r="D20" s="29"/>
      <c r="E20" s="84"/>
      <c r="F20" s="97">
        <f>SUM(F21:F24)</f>
        <v>270</v>
      </c>
      <c r="G20" s="97">
        <f>SUM(G21:G24)</f>
        <v>0</v>
      </c>
    </row>
    <row r="21" spans="1:7">
      <c r="A21" s="30" t="s">
        <v>107</v>
      </c>
      <c r="B21" s="147"/>
      <c r="C21" s="31" t="s">
        <v>108</v>
      </c>
      <c r="D21" s="32"/>
      <c r="E21" s="85"/>
      <c r="F21" s="97"/>
      <c r="G21" s="97"/>
    </row>
    <row r="22" spans="1:7">
      <c r="A22" s="30" t="s">
        <v>109</v>
      </c>
      <c r="B22" s="147"/>
      <c r="C22" s="31" t="s">
        <v>110</v>
      </c>
      <c r="D22" s="33"/>
      <c r="E22" s="86"/>
      <c r="F22" s="97">
        <v>270</v>
      </c>
      <c r="G22" s="97">
        <v>0</v>
      </c>
    </row>
    <row r="23" spans="1:7">
      <c r="A23" s="30" t="s">
        <v>111</v>
      </c>
      <c r="B23" s="147"/>
      <c r="C23" s="31" t="s">
        <v>112</v>
      </c>
      <c r="D23" s="33"/>
      <c r="E23" s="86"/>
      <c r="F23" s="97"/>
      <c r="G23" s="97"/>
    </row>
    <row r="24" spans="1:7">
      <c r="A24" s="30" t="s">
        <v>113</v>
      </c>
      <c r="B24" s="147"/>
      <c r="C24" s="31" t="s">
        <v>114</v>
      </c>
      <c r="D24" s="33"/>
      <c r="E24" s="86"/>
      <c r="F24" s="97"/>
      <c r="G24" s="97"/>
    </row>
    <row r="25" spans="1:7">
      <c r="A25" s="26" t="s">
        <v>22</v>
      </c>
      <c r="B25" s="35" t="s">
        <v>115</v>
      </c>
      <c r="C25" s="36"/>
      <c r="D25" s="37"/>
      <c r="E25" s="131"/>
      <c r="F25" s="97">
        <f>SUM(F26:F35)</f>
        <v>713159.85</v>
      </c>
      <c r="G25" s="97">
        <f>SUM(G26:G35)</f>
        <v>723027.45</v>
      </c>
    </row>
    <row r="26" spans="1:7">
      <c r="A26" s="30" t="s">
        <v>116</v>
      </c>
      <c r="B26" s="147"/>
      <c r="C26" s="54" t="s">
        <v>117</v>
      </c>
      <c r="D26" s="33"/>
      <c r="E26" s="86"/>
      <c r="F26" s="97"/>
      <c r="G26" s="97"/>
    </row>
    <row r="27" spans="1:7">
      <c r="A27" s="30" t="s">
        <v>118</v>
      </c>
      <c r="B27" s="147"/>
      <c r="C27" s="77" t="s">
        <v>119</v>
      </c>
      <c r="D27" s="33"/>
      <c r="E27" s="86"/>
      <c r="F27" s="97">
        <v>665128.27</v>
      </c>
      <c r="G27" s="97">
        <v>675914.14</v>
      </c>
    </row>
    <row r="28" spans="1:7">
      <c r="A28" s="30" t="s">
        <v>120</v>
      </c>
      <c r="B28" s="147"/>
      <c r="C28" s="31" t="s">
        <v>121</v>
      </c>
      <c r="D28" s="33"/>
      <c r="E28" s="86"/>
      <c r="F28" s="97"/>
      <c r="G28" s="97"/>
    </row>
    <row r="29" spans="1:7">
      <c r="A29" s="30" t="s">
        <v>122</v>
      </c>
      <c r="B29" s="147"/>
      <c r="C29" s="31" t="s">
        <v>123</v>
      </c>
      <c r="D29" s="33"/>
      <c r="E29" s="86"/>
      <c r="F29" s="97"/>
      <c r="G29" s="97"/>
    </row>
    <row r="30" spans="1:7">
      <c r="A30" s="30" t="s">
        <v>124</v>
      </c>
      <c r="B30" s="147"/>
      <c r="C30" s="31" t="s">
        <v>125</v>
      </c>
      <c r="D30" s="33"/>
      <c r="E30" s="92"/>
      <c r="F30" s="97"/>
      <c r="G30" s="97">
        <v>90.04</v>
      </c>
    </row>
    <row r="31" spans="1:7">
      <c r="A31" s="30" t="s">
        <v>126</v>
      </c>
      <c r="B31" s="147"/>
      <c r="C31" s="31" t="s">
        <v>127</v>
      </c>
      <c r="D31" s="33"/>
      <c r="E31" s="86"/>
      <c r="F31" s="97"/>
      <c r="G31" s="97"/>
    </row>
    <row r="32" spans="1:7">
      <c r="A32" s="30" t="s">
        <v>128</v>
      </c>
      <c r="B32" s="147"/>
      <c r="C32" s="31" t="s">
        <v>129</v>
      </c>
      <c r="D32" s="33"/>
      <c r="E32" s="86"/>
      <c r="F32" s="97"/>
      <c r="G32" s="97"/>
    </row>
    <row r="33" spans="1:7">
      <c r="A33" s="30" t="s">
        <v>130</v>
      </c>
      <c r="B33" s="147"/>
      <c r="C33" s="31" t="s">
        <v>131</v>
      </c>
      <c r="D33" s="33"/>
      <c r="E33" s="92"/>
      <c r="F33" s="97">
        <v>6676.33</v>
      </c>
      <c r="G33" s="97">
        <v>7141.44</v>
      </c>
    </row>
    <row r="34" spans="1:7">
      <c r="A34" s="30" t="s">
        <v>132</v>
      </c>
      <c r="B34" s="160" t="s">
        <v>205</v>
      </c>
      <c r="C34" s="161"/>
      <c r="D34" s="162"/>
      <c r="E34" s="86"/>
      <c r="F34" s="97">
        <v>41355.25</v>
      </c>
      <c r="G34" s="97">
        <v>39881.83</v>
      </c>
    </row>
    <row r="35" spans="1:7">
      <c r="A35" s="30" t="s">
        <v>133</v>
      </c>
      <c r="B35" s="147"/>
      <c r="C35" s="31" t="s">
        <v>134</v>
      </c>
      <c r="D35" s="33"/>
      <c r="E35" s="86"/>
      <c r="F35" s="97"/>
      <c r="G35" s="97"/>
    </row>
    <row r="36" spans="1:7">
      <c r="A36" s="26" t="s">
        <v>24</v>
      </c>
      <c r="B36" s="38" t="s">
        <v>135</v>
      </c>
      <c r="C36" s="38"/>
      <c r="D36" s="34"/>
      <c r="E36" s="86"/>
      <c r="F36" s="97"/>
      <c r="G36" s="97"/>
    </row>
    <row r="37" spans="1:7">
      <c r="A37" s="26" t="s">
        <v>39</v>
      </c>
      <c r="B37" s="38" t="s">
        <v>136</v>
      </c>
      <c r="C37" s="38"/>
      <c r="D37" s="34"/>
      <c r="E37" s="87"/>
      <c r="F37" s="97"/>
      <c r="G37" s="97"/>
    </row>
    <row r="38" spans="1:7">
      <c r="A38" s="23" t="s">
        <v>30</v>
      </c>
      <c r="B38" s="24" t="s">
        <v>137</v>
      </c>
      <c r="C38" s="25"/>
      <c r="D38" s="153"/>
      <c r="E38" s="131"/>
      <c r="F38" s="97"/>
      <c r="G38" s="97"/>
    </row>
    <row r="39" spans="1:7">
      <c r="A39" s="21" t="s">
        <v>70</v>
      </c>
      <c r="B39" s="39" t="s">
        <v>138</v>
      </c>
      <c r="C39" s="78"/>
      <c r="D39" s="154"/>
      <c r="E39" s="86"/>
      <c r="F39" s="100">
        <f>SUM(F40+F46+F47+F54+F55)</f>
        <v>144152.55000000002</v>
      </c>
      <c r="G39" s="100">
        <f>SUM(G40+G46+G47+G54+G55)</f>
        <v>90542.43</v>
      </c>
    </row>
    <row r="40" spans="1:7">
      <c r="A40" s="40" t="s">
        <v>12</v>
      </c>
      <c r="B40" s="160" t="s">
        <v>139</v>
      </c>
      <c r="C40" s="161"/>
      <c r="D40" s="162"/>
      <c r="E40" s="131"/>
      <c r="F40" s="97">
        <f>SUM(F41:F44)</f>
        <v>0</v>
      </c>
      <c r="G40" s="97">
        <f>SUM(G41:G44)</f>
        <v>0</v>
      </c>
    </row>
    <row r="41" spans="1:7">
      <c r="A41" s="44" t="s">
        <v>107</v>
      </c>
      <c r="B41" s="160" t="s">
        <v>206</v>
      </c>
      <c r="C41" s="161"/>
      <c r="D41" s="162"/>
      <c r="E41" s="86"/>
      <c r="F41" s="97"/>
      <c r="G41" s="97"/>
    </row>
    <row r="42" spans="1:7">
      <c r="A42" s="44" t="s">
        <v>109</v>
      </c>
      <c r="B42" s="160" t="s">
        <v>207</v>
      </c>
      <c r="C42" s="161"/>
      <c r="D42" s="162"/>
      <c r="E42" s="86"/>
      <c r="F42" s="97"/>
      <c r="G42" s="97"/>
    </row>
    <row r="43" spans="1:7">
      <c r="A43" s="44" t="s">
        <v>111</v>
      </c>
      <c r="B43" s="160" t="s">
        <v>208</v>
      </c>
      <c r="C43" s="161"/>
      <c r="D43" s="162"/>
      <c r="E43" s="86"/>
      <c r="F43" s="97"/>
      <c r="G43" s="97"/>
    </row>
    <row r="44" spans="1:7">
      <c r="A44" s="44" t="s">
        <v>113</v>
      </c>
      <c r="B44" s="160" t="s">
        <v>209</v>
      </c>
      <c r="C44" s="161"/>
      <c r="D44" s="162"/>
      <c r="E44" s="86"/>
      <c r="F44" s="97"/>
      <c r="G44" s="97"/>
    </row>
    <row r="45" spans="1:7" ht="12.75" customHeight="1">
      <c r="A45" s="45" t="s">
        <v>140</v>
      </c>
      <c r="B45" s="177" t="s">
        <v>210</v>
      </c>
      <c r="C45" s="161"/>
      <c r="D45" s="162"/>
      <c r="E45" s="86"/>
      <c r="F45" s="97"/>
      <c r="G45" s="97"/>
    </row>
    <row r="46" spans="1:7">
      <c r="A46" s="40" t="s">
        <v>22</v>
      </c>
      <c r="B46" s="46" t="s">
        <v>141</v>
      </c>
      <c r="C46" s="47"/>
      <c r="D46" s="48"/>
      <c r="E46" s="131" t="s">
        <v>198</v>
      </c>
      <c r="F46" s="97">
        <v>11.98</v>
      </c>
      <c r="G46" s="97">
        <v>0</v>
      </c>
    </row>
    <row r="47" spans="1:7">
      <c r="A47" s="40" t="s">
        <v>24</v>
      </c>
      <c r="B47" s="41" t="s">
        <v>142</v>
      </c>
      <c r="C47" s="42"/>
      <c r="D47" s="43"/>
      <c r="E47" s="131"/>
      <c r="F47" s="100">
        <f>SUM(F49:F53)</f>
        <v>132844.75</v>
      </c>
      <c r="G47" s="100">
        <f>SUM(G49:G53)</f>
        <v>60983.88</v>
      </c>
    </row>
    <row r="48" spans="1:7">
      <c r="A48" s="44" t="s">
        <v>143</v>
      </c>
      <c r="B48" s="167" t="s">
        <v>249</v>
      </c>
      <c r="C48" s="165"/>
      <c r="D48" s="166"/>
      <c r="E48" s="131"/>
      <c r="F48" s="100"/>
      <c r="G48" s="100"/>
    </row>
    <row r="49" spans="1:7">
      <c r="A49" s="49" t="s">
        <v>243</v>
      </c>
      <c r="B49" s="160" t="s">
        <v>211</v>
      </c>
      <c r="C49" s="161"/>
      <c r="D49" s="162"/>
      <c r="E49" s="88"/>
      <c r="F49" s="98"/>
      <c r="G49" s="98"/>
    </row>
    <row r="50" spans="1:7">
      <c r="A50" s="44" t="s">
        <v>250</v>
      </c>
      <c r="B50" s="160" t="s">
        <v>212</v>
      </c>
      <c r="C50" s="161"/>
      <c r="D50" s="162"/>
      <c r="E50" s="131"/>
      <c r="F50" s="97"/>
      <c r="G50" s="97"/>
    </row>
    <row r="51" spans="1:7" ht="12.75" customHeight="1">
      <c r="A51" s="44" t="s">
        <v>144</v>
      </c>
      <c r="B51" s="167" t="s">
        <v>213</v>
      </c>
      <c r="C51" s="161"/>
      <c r="D51" s="162"/>
      <c r="E51" s="86"/>
      <c r="F51" s="97"/>
      <c r="G51" s="97"/>
    </row>
    <row r="52" spans="1:7">
      <c r="A52" s="44" t="s">
        <v>145</v>
      </c>
      <c r="B52" s="160" t="s">
        <v>214</v>
      </c>
      <c r="C52" s="161"/>
      <c r="D52" s="162"/>
      <c r="E52" s="131" t="s">
        <v>256</v>
      </c>
      <c r="F52" s="97">
        <v>132844.75</v>
      </c>
      <c r="G52" s="97">
        <v>60983.88</v>
      </c>
    </row>
    <row r="53" spans="1:7">
      <c r="A53" s="44" t="s">
        <v>244</v>
      </c>
      <c r="B53" s="160" t="s">
        <v>215</v>
      </c>
      <c r="C53" s="161"/>
      <c r="D53" s="162"/>
      <c r="E53" s="93"/>
      <c r="F53" s="97"/>
      <c r="G53" s="97"/>
    </row>
    <row r="54" spans="1:7">
      <c r="A54" s="40" t="s">
        <v>39</v>
      </c>
      <c r="B54" s="51" t="s">
        <v>146</v>
      </c>
      <c r="C54" s="51"/>
      <c r="D54" s="52"/>
      <c r="E54" s="87"/>
      <c r="F54" s="97"/>
      <c r="G54" s="97"/>
    </row>
    <row r="55" spans="1:7">
      <c r="A55" s="40" t="s">
        <v>42</v>
      </c>
      <c r="B55" s="51" t="s">
        <v>147</v>
      </c>
      <c r="C55" s="51"/>
      <c r="D55" s="52"/>
      <c r="E55" s="131" t="s">
        <v>257</v>
      </c>
      <c r="F55" s="97">
        <v>11295.82</v>
      </c>
      <c r="G55" s="97">
        <v>29558.55</v>
      </c>
    </row>
    <row r="56" spans="1:7">
      <c r="A56" s="53"/>
      <c r="B56" s="172"/>
      <c r="C56" s="161"/>
      <c r="D56" s="162"/>
      <c r="E56" s="89"/>
      <c r="F56" s="99"/>
      <c r="G56" s="99"/>
    </row>
    <row r="57" spans="1:7">
      <c r="A57" s="26"/>
      <c r="B57" s="35" t="s">
        <v>148</v>
      </c>
      <c r="C57" s="36"/>
      <c r="D57" s="37"/>
      <c r="E57" s="86"/>
      <c r="F57" s="138">
        <f>SUM(F19+F38+F39)</f>
        <v>857582.4</v>
      </c>
      <c r="G57" s="138">
        <f>SUM(G19+G38+G39)</f>
        <v>813569.87999999989</v>
      </c>
    </row>
    <row r="58" spans="1:7">
      <c r="A58" s="30"/>
      <c r="B58" s="147"/>
      <c r="C58" s="54"/>
      <c r="D58" s="32"/>
      <c r="E58" s="90"/>
      <c r="F58" s="97"/>
      <c r="G58" s="97"/>
    </row>
    <row r="59" spans="1:7">
      <c r="A59" s="23" t="s">
        <v>72</v>
      </c>
      <c r="B59" s="24" t="s">
        <v>149</v>
      </c>
      <c r="C59" s="24"/>
      <c r="D59" s="55"/>
      <c r="E59" s="131" t="s">
        <v>267</v>
      </c>
      <c r="F59" s="100">
        <f>SUM(F60:F63)</f>
        <v>723753.28</v>
      </c>
      <c r="G59" s="100">
        <f>SUM(G60:G63)</f>
        <v>752586</v>
      </c>
    </row>
    <row r="60" spans="1:7">
      <c r="A60" s="26" t="s">
        <v>12</v>
      </c>
      <c r="B60" s="38" t="s">
        <v>15</v>
      </c>
      <c r="C60" s="38"/>
      <c r="D60" s="34"/>
      <c r="E60" s="86"/>
      <c r="F60" s="97">
        <v>39680.800000000003</v>
      </c>
      <c r="G60" s="97">
        <v>40193.279999999999</v>
      </c>
    </row>
    <row r="61" spans="1:7">
      <c r="A61" s="56" t="s">
        <v>22</v>
      </c>
      <c r="B61" s="35" t="s">
        <v>150</v>
      </c>
      <c r="C61" s="36"/>
      <c r="D61" s="37"/>
      <c r="E61" s="94"/>
      <c r="F61" s="99">
        <v>665979.48</v>
      </c>
      <c r="G61" s="99">
        <v>676447.14</v>
      </c>
    </row>
    <row r="62" spans="1:7">
      <c r="A62" s="26" t="s">
        <v>24</v>
      </c>
      <c r="B62" s="173" t="s">
        <v>151</v>
      </c>
      <c r="C62" s="165"/>
      <c r="D62" s="166"/>
      <c r="E62" s="86"/>
      <c r="F62" s="97">
        <v>9577.66</v>
      </c>
      <c r="G62" s="97">
        <v>21427.25</v>
      </c>
    </row>
    <row r="63" spans="1:7">
      <c r="A63" s="26" t="s">
        <v>152</v>
      </c>
      <c r="B63" s="163" t="s">
        <v>153</v>
      </c>
      <c r="C63" s="161"/>
      <c r="D63" s="162"/>
      <c r="E63" s="86"/>
      <c r="F63" s="97">
        <v>8515.34</v>
      </c>
      <c r="G63" s="97">
        <v>14518.33</v>
      </c>
    </row>
    <row r="64" spans="1:7">
      <c r="A64" s="23" t="s">
        <v>81</v>
      </c>
      <c r="B64" s="24" t="s">
        <v>154</v>
      </c>
      <c r="C64" s="25"/>
      <c r="D64" s="153"/>
      <c r="E64" s="131"/>
      <c r="F64" s="100">
        <f>SUM(F65+F69)</f>
        <v>132844.75000000003</v>
      </c>
      <c r="G64" s="100">
        <f>SUM(G65+G69)</f>
        <v>60983.880000000005</v>
      </c>
    </row>
    <row r="65" spans="1:7">
      <c r="A65" s="26" t="s">
        <v>12</v>
      </c>
      <c r="B65" s="27" t="s">
        <v>155</v>
      </c>
      <c r="C65" s="57"/>
      <c r="D65" s="58"/>
      <c r="E65" s="86"/>
      <c r="F65" s="97">
        <f>SUM(F66+F67+F68)</f>
        <v>0</v>
      </c>
      <c r="G65" s="97">
        <f>SUM(G66+G67+G68)</f>
        <v>0</v>
      </c>
    </row>
    <row r="66" spans="1:7">
      <c r="A66" s="30" t="s">
        <v>107</v>
      </c>
      <c r="B66" s="59"/>
      <c r="C66" s="31" t="s">
        <v>156</v>
      </c>
      <c r="D66" s="60"/>
      <c r="E66" s="87"/>
      <c r="F66" s="97"/>
      <c r="G66" s="97"/>
    </row>
    <row r="67" spans="1:7">
      <c r="A67" s="30" t="s">
        <v>109</v>
      </c>
      <c r="B67" s="147"/>
      <c r="C67" s="31" t="s">
        <v>157</v>
      </c>
      <c r="D67" s="33"/>
      <c r="E67" s="86"/>
      <c r="F67" s="97"/>
      <c r="G67" s="97"/>
    </row>
    <row r="68" spans="1:7">
      <c r="A68" s="30" t="s">
        <v>158</v>
      </c>
      <c r="B68" s="147"/>
      <c r="C68" s="31" t="s">
        <v>159</v>
      </c>
      <c r="D68" s="33"/>
      <c r="E68" s="87"/>
      <c r="F68" s="97"/>
      <c r="G68" s="97"/>
    </row>
    <row r="69" spans="1:7">
      <c r="A69" s="40" t="s">
        <v>22</v>
      </c>
      <c r="B69" s="61" t="s">
        <v>160</v>
      </c>
      <c r="C69" s="62"/>
      <c r="D69" s="63"/>
      <c r="E69" s="91"/>
      <c r="F69" s="101">
        <f>SUM(F70+F71+F72+F73+F75+F78+F79+F80+F81+F82+F83)</f>
        <v>132844.75000000003</v>
      </c>
      <c r="G69" s="101">
        <f>SUM(G70+G71+G72+G73+G75+G78+G79+G80+G81+G82+G83)</f>
        <v>60983.880000000005</v>
      </c>
    </row>
    <row r="70" spans="1:7">
      <c r="A70" s="30" t="s">
        <v>116</v>
      </c>
      <c r="B70" s="147"/>
      <c r="C70" s="31" t="s">
        <v>161</v>
      </c>
      <c r="D70" s="32"/>
      <c r="E70" s="86"/>
      <c r="F70" s="97"/>
      <c r="G70" s="97"/>
    </row>
    <row r="71" spans="1:7">
      <c r="A71" s="30" t="s">
        <v>118</v>
      </c>
      <c r="B71" s="59"/>
      <c r="C71" s="31" t="s">
        <v>162</v>
      </c>
      <c r="D71" s="60"/>
      <c r="E71" s="87"/>
      <c r="F71" s="97"/>
      <c r="G71" s="97"/>
    </row>
    <row r="72" spans="1:7">
      <c r="A72" s="30" t="s">
        <v>120</v>
      </c>
      <c r="B72" s="59"/>
      <c r="C72" s="31" t="s">
        <v>163</v>
      </c>
      <c r="D72" s="60"/>
      <c r="E72" s="87"/>
      <c r="F72" s="97"/>
      <c r="G72" s="97"/>
    </row>
    <row r="73" spans="1:7">
      <c r="A73" s="30" t="s">
        <v>122</v>
      </c>
      <c r="B73" s="160" t="s">
        <v>216</v>
      </c>
      <c r="C73" s="161"/>
      <c r="D73" s="162"/>
      <c r="E73" s="87"/>
      <c r="F73" s="97"/>
      <c r="G73" s="97"/>
    </row>
    <row r="74" spans="1:7">
      <c r="A74" s="30" t="s">
        <v>124</v>
      </c>
      <c r="B74" s="167" t="s">
        <v>251</v>
      </c>
      <c r="C74" s="165"/>
      <c r="D74" s="166"/>
      <c r="E74" s="87"/>
      <c r="F74" s="97"/>
      <c r="G74" s="97"/>
    </row>
    <row r="75" spans="1:7">
      <c r="A75" s="30" t="s">
        <v>126</v>
      </c>
      <c r="B75" s="160" t="s">
        <v>217</v>
      </c>
      <c r="C75" s="161"/>
      <c r="D75" s="162"/>
      <c r="E75" s="86"/>
      <c r="F75" s="97">
        <f>SUM(F76+F77)</f>
        <v>0</v>
      </c>
      <c r="G75" s="97">
        <f>SUM(G76+G77)</f>
        <v>0</v>
      </c>
    </row>
    <row r="76" spans="1:7" ht="14.25" customHeight="1">
      <c r="A76" s="44" t="s">
        <v>252</v>
      </c>
      <c r="B76" s="167" t="s">
        <v>218</v>
      </c>
      <c r="C76" s="161"/>
      <c r="D76" s="162"/>
      <c r="E76" s="87"/>
      <c r="F76" s="97"/>
      <c r="G76" s="97"/>
    </row>
    <row r="77" spans="1:7" ht="13.7" customHeight="1">
      <c r="A77" s="44" t="s">
        <v>253</v>
      </c>
      <c r="B77" s="167" t="s">
        <v>219</v>
      </c>
      <c r="C77" s="161"/>
      <c r="D77" s="162"/>
      <c r="E77" s="86"/>
      <c r="F77" s="97"/>
      <c r="G77" s="97"/>
    </row>
    <row r="78" spans="1:7">
      <c r="A78" s="44" t="s">
        <v>128</v>
      </c>
      <c r="B78" s="160" t="s">
        <v>220</v>
      </c>
      <c r="C78" s="161"/>
      <c r="D78" s="162"/>
      <c r="E78" s="86"/>
      <c r="F78" s="97"/>
      <c r="G78" s="97"/>
    </row>
    <row r="79" spans="1:7">
      <c r="A79" s="44" t="s">
        <v>130</v>
      </c>
      <c r="B79" s="160" t="s">
        <v>221</v>
      </c>
      <c r="C79" s="161"/>
      <c r="D79" s="162"/>
      <c r="E79" s="87"/>
      <c r="F79" s="97"/>
      <c r="G79" s="97"/>
    </row>
    <row r="80" spans="1:7">
      <c r="A80" s="30" t="s">
        <v>132</v>
      </c>
      <c r="B80" s="147"/>
      <c r="C80" s="31" t="s">
        <v>164</v>
      </c>
      <c r="D80" s="33"/>
      <c r="E80" s="131" t="s">
        <v>258</v>
      </c>
      <c r="F80" s="97">
        <v>2462.85</v>
      </c>
      <c r="G80" s="97">
        <v>1323.51</v>
      </c>
    </row>
    <row r="81" spans="1:7">
      <c r="A81" s="44" t="s">
        <v>133</v>
      </c>
      <c r="B81" s="147"/>
      <c r="C81" s="31" t="s">
        <v>165</v>
      </c>
      <c r="D81" s="33"/>
      <c r="E81" s="131" t="s">
        <v>259</v>
      </c>
      <c r="F81" s="97">
        <v>70626.33</v>
      </c>
      <c r="G81" s="97"/>
    </row>
    <row r="82" spans="1:7">
      <c r="A82" s="30" t="s">
        <v>254</v>
      </c>
      <c r="B82" s="160" t="s">
        <v>222</v>
      </c>
      <c r="C82" s="161"/>
      <c r="D82" s="162"/>
      <c r="E82" s="131" t="s">
        <v>260</v>
      </c>
      <c r="F82" s="97">
        <v>59660.37</v>
      </c>
      <c r="G82" s="97">
        <v>59660.37</v>
      </c>
    </row>
    <row r="83" spans="1:7">
      <c r="A83" s="30" t="s">
        <v>255</v>
      </c>
      <c r="B83" s="147"/>
      <c r="C83" s="31" t="s">
        <v>166</v>
      </c>
      <c r="D83" s="33"/>
      <c r="E83" s="86" t="s">
        <v>261</v>
      </c>
      <c r="F83" s="97">
        <v>95.2</v>
      </c>
      <c r="G83" s="97"/>
    </row>
    <row r="84" spans="1:7">
      <c r="A84" s="23" t="s">
        <v>83</v>
      </c>
      <c r="B84" s="64" t="s">
        <v>167</v>
      </c>
      <c r="C84" s="65"/>
      <c r="D84" s="66"/>
      <c r="E84" s="131" t="s">
        <v>262</v>
      </c>
      <c r="F84" s="97">
        <v>984.37</v>
      </c>
      <c r="G84" s="97">
        <v>0</v>
      </c>
    </row>
    <row r="85" spans="1:7">
      <c r="A85" s="26" t="s">
        <v>12</v>
      </c>
      <c r="B85" s="38" t="s">
        <v>168</v>
      </c>
      <c r="C85" s="147"/>
      <c r="D85" s="155"/>
      <c r="E85" s="87"/>
      <c r="F85" s="97"/>
      <c r="G85" s="97"/>
    </row>
    <row r="86" spans="1:7">
      <c r="A86" s="26" t="s">
        <v>22</v>
      </c>
      <c r="B86" s="163" t="s">
        <v>169</v>
      </c>
      <c r="C86" s="161"/>
      <c r="D86" s="162"/>
      <c r="E86" s="86"/>
      <c r="F86" s="97">
        <f>SUM(F87+F88)</f>
        <v>0</v>
      </c>
      <c r="G86" s="97">
        <f>SUM(G87+G88)</f>
        <v>0</v>
      </c>
    </row>
    <row r="87" spans="1:7">
      <c r="A87" s="30" t="s">
        <v>116</v>
      </c>
      <c r="B87" s="147"/>
      <c r="C87" s="31" t="s">
        <v>170</v>
      </c>
      <c r="D87" s="33"/>
      <c r="E87" s="86"/>
      <c r="F87" s="97"/>
      <c r="G87" s="97"/>
    </row>
    <row r="88" spans="1:7">
      <c r="A88" s="30" t="s">
        <v>118</v>
      </c>
      <c r="B88" s="147"/>
      <c r="C88" s="31" t="s">
        <v>171</v>
      </c>
      <c r="D88" s="33"/>
      <c r="E88" s="86"/>
      <c r="F88" s="97"/>
      <c r="G88" s="97"/>
    </row>
    <row r="89" spans="1:7">
      <c r="A89" s="44" t="s">
        <v>24</v>
      </c>
      <c r="B89" s="50" t="s">
        <v>172</v>
      </c>
      <c r="C89" s="50"/>
      <c r="D89" s="67"/>
      <c r="E89" s="86"/>
      <c r="F89" s="97"/>
      <c r="G89" s="97"/>
    </row>
    <row r="90" spans="1:7">
      <c r="A90" s="56" t="s">
        <v>39</v>
      </c>
      <c r="B90" s="35" t="s">
        <v>173</v>
      </c>
      <c r="C90" s="36"/>
      <c r="D90" s="37"/>
      <c r="E90" s="86"/>
      <c r="F90" s="97">
        <f>SUM(F91+F92)</f>
        <v>984.37</v>
      </c>
      <c r="G90" s="97">
        <f>SUM(G91+G92)</f>
        <v>0</v>
      </c>
    </row>
    <row r="91" spans="1:7">
      <c r="A91" s="30" t="s">
        <v>174</v>
      </c>
      <c r="B91" s="25"/>
      <c r="C91" s="31" t="s">
        <v>175</v>
      </c>
      <c r="D91" s="68"/>
      <c r="E91" s="93"/>
      <c r="F91" s="97">
        <v>984.37</v>
      </c>
      <c r="G91" s="97"/>
    </row>
    <row r="92" spans="1:7">
      <c r="A92" s="30" t="s">
        <v>176</v>
      </c>
      <c r="B92" s="25"/>
      <c r="C92" s="31" t="s">
        <v>177</v>
      </c>
      <c r="D92" s="68"/>
      <c r="E92" s="86"/>
      <c r="F92" s="97"/>
      <c r="G92" s="97"/>
    </row>
    <row r="93" spans="1:7">
      <c r="A93" s="23"/>
      <c r="B93" s="164"/>
      <c r="C93" s="165"/>
      <c r="D93" s="166"/>
      <c r="E93" s="86"/>
      <c r="F93" s="97"/>
      <c r="G93" s="97"/>
    </row>
    <row r="94" spans="1:7">
      <c r="A94" s="23"/>
      <c r="B94" s="65"/>
      <c r="C94" s="69"/>
      <c r="D94" s="69"/>
      <c r="E94" s="86"/>
      <c r="F94" s="97"/>
      <c r="G94" s="97"/>
    </row>
    <row r="95" spans="1:7" ht="26.45" customHeight="1">
      <c r="A95" s="23"/>
      <c r="B95" s="167" t="s">
        <v>178</v>
      </c>
      <c r="C95" s="168"/>
      <c r="D95" s="169"/>
      <c r="E95" s="86"/>
      <c r="F95" s="138">
        <f>SUM(F59+F64+F84)</f>
        <v>857582.4</v>
      </c>
      <c r="G95" s="138">
        <f>SUM(G59+G64+G84+G93)</f>
        <v>813569.88</v>
      </c>
    </row>
    <row r="96" spans="1:7">
      <c r="A96" s="70"/>
      <c r="B96" s="71"/>
      <c r="C96" s="71"/>
      <c r="D96" s="71"/>
      <c r="E96" s="71"/>
      <c r="F96" s="20"/>
      <c r="G96" s="20"/>
    </row>
    <row r="97" spans="1:7" ht="29.45" customHeight="1">
      <c r="A97" s="148"/>
      <c r="B97" s="170" t="s">
        <v>270</v>
      </c>
      <c r="C97" s="170"/>
      <c r="D97" s="170"/>
      <c r="E97" s="133" t="s">
        <v>179</v>
      </c>
      <c r="F97" s="171" t="s">
        <v>271</v>
      </c>
      <c r="G97" s="171"/>
    </row>
    <row r="98" spans="1:7">
      <c r="A98" s="149"/>
      <c r="B98" s="156" t="s">
        <v>180</v>
      </c>
      <c r="C98" s="157"/>
      <c r="D98" s="157"/>
      <c r="E98" s="134" t="s">
        <v>95</v>
      </c>
      <c r="F98" s="156" t="s">
        <v>96</v>
      </c>
      <c r="G98" s="156"/>
    </row>
    <row r="99" spans="1:7" ht="27.75" customHeight="1"/>
    <row r="100" spans="1:7">
      <c r="E100" s="137"/>
    </row>
    <row r="101" spans="1:7" ht="15.75">
      <c r="B101" s="158" t="s">
        <v>245</v>
      </c>
      <c r="C101" s="158"/>
      <c r="D101" s="158"/>
      <c r="E101" s="134" t="s">
        <v>95</v>
      </c>
      <c r="F101" s="159" t="s">
        <v>246</v>
      </c>
      <c r="G101" s="159"/>
    </row>
  </sheetData>
  <mergeCells count="46"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H25" sqref="H25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80" t="s">
        <v>223</v>
      </c>
      <c r="H1" s="180"/>
      <c r="I1" s="180"/>
    </row>
    <row r="2" spans="1:9" ht="11.25" customHeight="1">
      <c r="G2" s="125" t="s">
        <v>97</v>
      </c>
      <c r="H2" s="5"/>
      <c r="I2" s="5"/>
    </row>
    <row r="3" spans="1:9" ht="15.75">
      <c r="A3" s="228" t="s">
        <v>0</v>
      </c>
      <c r="B3" s="183"/>
      <c r="C3" s="183"/>
      <c r="D3" s="183"/>
      <c r="E3" s="183"/>
      <c r="F3" s="183"/>
      <c r="G3" s="183"/>
      <c r="H3" s="183"/>
      <c r="I3" s="183"/>
    </row>
    <row r="4" spans="1:9" ht="15.75">
      <c r="A4" s="229" t="s">
        <v>1</v>
      </c>
      <c r="B4" s="230"/>
      <c r="C4" s="230"/>
      <c r="D4" s="230"/>
      <c r="E4" s="230"/>
      <c r="F4" s="230"/>
      <c r="G4" s="230"/>
      <c r="H4" s="230"/>
      <c r="I4" s="230"/>
    </row>
    <row r="5" spans="1:9" ht="15">
      <c r="A5" s="223" t="s">
        <v>239</v>
      </c>
      <c r="B5" s="224"/>
      <c r="C5" s="224"/>
      <c r="D5" s="224"/>
      <c r="E5" s="224"/>
      <c r="F5" s="224"/>
      <c r="G5" s="224"/>
      <c r="H5" s="224"/>
      <c r="I5" s="224"/>
    </row>
    <row r="6" spans="1:9" ht="15">
      <c r="A6" s="187" t="s">
        <v>2</v>
      </c>
      <c r="B6" s="188"/>
      <c r="C6" s="188"/>
      <c r="D6" s="188"/>
      <c r="E6" s="188"/>
      <c r="F6" s="188"/>
      <c r="G6" s="188"/>
      <c r="H6" s="188"/>
      <c r="I6" s="188"/>
    </row>
    <row r="7" spans="1:9" ht="15">
      <c r="A7" s="187" t="s">
        <v>240</v>
      </c>
      <c r="B7" s="188"/>
      <c r="C7" s="188"/>
      <c r="D7" s="188"/>
      <c r="E7" s="188"/>
      <c r="F7" s="188"/>
      <c r="G7" s="188"/>
      <c r="H7" s="188"/>
      <c r="I7" s="188"/>
    </row>
    <row r="8" spans="1:9">
      <c r="A8" s="225" t="s">
        <v>242</v>
      </c>
      <c r="B8" s="225"/>
      <c r="C8" s="225"/>
      <c r="D8" s="225"/>
      <c r="E8" s="225"/>
      <c r="F8" s="225"/>
      <c r="G8" s="225"/>
      <c r="H8" s="225"/>
      <c r="I8" s="225"/>
    </row>
    <row r="9" spans="1:9" ht="15">
      <c r="A9" s="226"/>
      <c r="B9" s="227"/>
      <c r="C9" s="227"/>
      <c r="D9" s="227"/>
      <c r="E9" s="227"/>
      <c r="F9" s="227"/>
      <c r="G9" s="227"/>
      <c r="H9" s="227"/>
      <c r="I9" s="227"/>
    </row>
    <row r="10" spans="1:9" ht="15">
      <c r="A10" s="223" t="s">
        <v>3</v>
      </c>
      <c r="B10" s="224"/>
      <c r="C10" s="224"/>
      <c r="D10" s="224"/>
      <c r="E10" s="224"/>
      <c r="F10" s="224"/>
      <c r="G10" s="224"/>
      <c r="H10" s="224"/>
      <c r="I10" s="224"/>
    </row>
    <row r="11" spans="1:9" ht="15">
      <c r="A11" s="223" t="s">
        <v>268</v>
      </c>
      <c r="B11" s="224"/>
      <c r="C11" s="224"/>
      <c r="D11" s="224"/>
      <c r="E11" s="224"/>
      <c r="F11" s="224"/>
      <c r="G11" s="224"/>
      <c r="H11" s="224"/>
      <c r="I11" s="224"/>
    </row>
    <row r="12" spans="1:9" s="1" customFormat="1" ht="10.5" customHeight="1">
      <c r="A12" s="221" t="s">
        <v>248</v>
      </c>
      <c r="B12" s="203"/>
      <c r="C12" s="203"/>
      <c r="D12" s="203"/>
      <c r="E12" s="203"/>
      <c r="F12" s="203"/>
      <c r="G12" s="203"/>
      <c r="H12" s="203"/>
      <c r="I12" s="203"/>
    </row>
    <row r="13" spans="1:9" s="7" customFormat="1" ht="50.1" customHeight="1">
      <c r="A13" s="222" t="s">
        <v>5</v>
      </c>
      <c r="B13" s="222"/>
      <c r="C13" s="222" t="s">
        <v>6</v>
      </c>
      <c r="D13" s="217"/>
      <c r="E13" s="217"/>
      <c r="F13" s="217"/>
      <c r="G13" s="6" t="s">
        <v>7</v>
      </c>
      <c r="H13" s="6" t="s">
        <v>8</v>
      </c>
      <c r="I13" s="142" t="s">
        <v>9</v>
      </c>
    </row>
    <row r="14" spans="1:9" ht="15.75">
      <c r="A14" s="8" t="s">
        <v>10</v>
      </c>
      <c r="B14" s="9" t="s">
        <v>11</v>
      </c>
      <c r="C14" s="219" t="s">
        <v>11</v>
      </c>
      <c r="D14" s="220"/>
      <c r="E14" s="220"/>
      <c r="F14" s="220"/>
      <c r="G14" s="81" t="s">
        <v>265</v>
      </c>
      <c r="H14" s="95">
        <f>SUM(H15+H20+H21)</f>
        <v>878420.29999999993</v>
      </c>
      <c r="I14" s="143">
        <f>SUM(I15+I20+I21)</f>
        <v>800852.32</v>
      </c>
    </row>
    <row r="15" spans="1:9" ht="15.75">
      <c r="A15" s="10" t="s">
        <v>12</v>
      </c>
      <c r="B15" s="11" t="s">
        <v>13</v>
      </c>
      <c r="C15" s="214" t="s">
        <v>13</v>
      </c>
      <c r="D15" s="214"/>
      <c r="E15" s="214"/>
      <c r="F15" s="214"/>
      <c r="G15" s="81"/>
      <c r="H15" s="145">
        <f>SUM(H16:H19)</f>
        <v>878420.29999999993</v>
      </c>
      <c r="I15" s="141">
        <f>SUM(I16:I19)</f>
        <v>797858.57</v>
      </c>
    </row>
    <row r="16" spans="1:9" ht="15.75">
      <c r="A16" s="10" t="s">
        <v>14</v>
      </c>
      <c r="B16" s="11" t="s">
        <v>15</v>
      </c>
      <c r="C16" s="214" t="s">
        <v>15</v>
      </c>
      <c r="D16" s="214"/>
      <c r="E16" s="214"/>
      <c r="F16" s="214"/>
      <c r="G16" s="81"/>
      <c r="H16" s="13">
        <v>646159.68999999994</v>
      </c>
      <c r="I16" s="141">
        <v>579612.21</v>
      </c>
    </row>
    <row r="17" spans="1:9" ht="15.75">
      <c r="A17" s="10" t="s">
        <v>16</v>
      </c>
      <c r="B17" s="13" t="s">
        <v>17</v>
      </c>
      <c r="C17" s="216" t="s">
        <v>17</v>
      </c>
      <c r="D17" s="216"/>
      <c r="E17" s="216"/>
      <c r="F17" s="216"/>
      <c r="G17" s="81"/>
      <c r="H17" s="13">
        <v>209358.58</v>
      </c>
      <c r="I17" s="141">
        <v>195304.25</v>
      </c>
    </row>
    <row r="18" spans="1:9" ht="15.75">
      <c r="A18" s="10" t="s">
        <v>18</v>
      </c>
      <c r="B18" s="11" t="s">
        <v>19</v>
      </c>
      <c r="C18" s="216" t="s">
        <v>19</v>
      </c>
      <c r="D18" s="216"/>
      <c r="E18" s="216"/>
      <c r="F18" s="216"/>
      <c r="G18" s="81"/>
      <c r="H18" s="13">
        <v>18322.150000000001</v>
      </c>
      <c r="I18" s="141">
        <v>14716.45</v>
      </c>
    </row>
    <row r="19" spans="1:9" ht="15.75">
      <c r="A19" s="10" t="s">
        <v>20</v>
      </c>
      <c r="B19" s="13" t="s">
        <v>21</v>
      </c>
      <c r="C19" s="216" t="s">
        <v>21</v>
      </c>
      <c r="D19" s="216"/>
      <c r="E19" s="216"/>
      <c r="F19" s="216"/>
      <c r="G19" s="81"/>
      <c r="H19" s="13">
        <v>4579.88</v>
      </c>
      <c r="I19" s="141">
        <v>8225.66</v>
      </c>
    </row>
    <row r="20" spans="1:9" ht="15.75">
      <c r="A20" s="10" t="s">
        <v>22</v>
      </c>
      <c r="B20" s="11" t="s">
        <v>23</v>
      </c>
      <c r="C20" s="216" t="s">
        <v>23</v>
      </c>
      <c r="D20" s="216"/>
      <c r="E20" s="216"/>
      <c r="F20" s="216"/>
      <c r="G20" s="81"/>
      <c r="H20" s="96"/>
      <c r="I20" s="141"/>
    </row>
    <row r="21" spans="1:9" ht="15.75">
      <c r="A21" s="10" t="s">
        <v>24</v>
      </c>
      <c r="B21" s="11" t="s">
        <v>25</v>
      </c>
      <c r="C21" s="216" t="s">
        <v>25</v>
      </c>
      <c r="D21" s="216"/>
      <c r="E21" s="216"/>
      <c r="F21" s="216"/>
      <c r="G21" s="132"/>
      <c r="H21" s="141"/>
      <c r="I21" s="96">
        <v>2993.75</v>
      </c>
    </row>
    <row r="22" spans="1:9" ht="15.75">
      <c r="A22" s="10" t="s">
        <v>26</v>
      </c>
      <c r="B22" s="13" t="s">
        <v>27</v>
      </c>
      <c r="C22" s="216" t="s">
        <v>27</v>
      </c>
      <c r="D22" s="216"/>
      <c r="E22" s="216"/>
      <c r="F22" s="216"/>
      <c r="G22" s="81"/>
      <c r="H22" s="141"/>
      <c r="I22" s="96">
        <v>2993.75</v>
      </c>
    </row>
    <row r="23" spans="1:9" ht="15.75">
      <c r="A23" s="10" t="s">
        <v>28</v>
      </c>
      <c r="B23" s="13" t="s">
        <v>29</v>
      </c>
      <c r="C23" s="216" t="s">
        <v>29</v>
      </c>
      <c r="D23" s="216"/>
      <c r="E23" s="216"/>
      <c r="F23" s="216"/>
      <c r="G23" s="81"/>
      <c r="H23" s="96"/>
      <c r="I23" s="126"/>
    </row>
    <row r="24" spans="1:9" ht="15.75">
      <c r="A24" s="8" t="s">
        <v>30</v>
      </c>
      <c r="B24" s="9" t="s">
        <v>31</v>
      </c>
      <c r="C24" s="219" t="s">
        <v>31</v>
      </c>
      <c r="D24" s="219"/>
      <c r="E24" s="219"/>
      <c r="F24" s="219"/>
      <c r="G24" s="81" t="s">
        <v>266</v>
      </c>
      <c r="H24" s="95">
        <f>SUM(H25:H38)</f>
        <v>-881429.65000000014</v>
      </c>
      <c r="I24" s="95">
        <f>SUM(I25:I38)</f>
        <v>-800515.30000000016</v>
      </c>
    </row>
    <row r="25" spans="1:9" ht="15.75">
      <c r="A25" s="10" t="s">
        <v>12</v>
      </c>
      <c r="B25" s="11" t="s">
        <v>32</v>
      </c>
      <c r="C25" s="216" t="s">
        <v>33</v>
      </c>
      <c r="D25" s="215"/>
      <c r="E25" s="215"/>
      <c r="F25" s="215"/>
      <c r="G25" s="132"/>
      <c r="H25" s="96">
        <v>-765635.84</v>
      </c>
      <c r="I25" s="96">
        <v>-692632.43</v>
      </c>
    </row>
    <row r="26" spans="1:9" ht="15.75">
      <c r="A26" s="10" t="s">
        <v>34</v>
      </c>
      <c r="B26" s="11" t="s">
        <v>35</v>
      </c>
      <c r="C26" s="216" t="s">
        <v>36</v>
      </c>
      <c r="D26" s="215"/>
      <c r="E26" s="215"/>
      <c r="F26" s="215"/>
      <c r="G26" s="81"/>
      <c r="H26" s="96">
        <v>-14058.04</v>
      </c>
      <c r="I26" s="96">
        <v>-17822.86</v>
      </c>
    </row>
    <row r="27" spans="1:9" ht="15.75">
      <c r="A27" s="10" t="s">
        <v>24</v>
      </c>
      <c r="B27" s="11" t="s">
        <v>37</v>
      </c>
      <c r="C27" s="216" t="s">
        <v>38</v>
      </c>
      <c r="D27" s="215"/>
      <c r="E27" s="215"/>
      <c r="F27" s="215"/>
      <c r="G27" s="122"/>
      <c r="H27" s="96">
        <v>-34326.67</v>
      </c>
      <c r="I27" s="96">
        <v>-28117.48</v>
      </c>
    </row>
    <row r="28" spans="1:9" ht="15.75">
      <c r="A28" s="10" t="s">
        <v>39</v>
      </c>
      <c r="B28" s="11" t="s">
        <v>40</v>
      </c>
      <c r="C28" s="214" t="s">
        <v>41</v>
      </c>
      <c r="D28" s="215"/>
      <c r="E28" s="215"/>
      <c r="F28" s="215"/>
      <c r="G28" s="81"/>
      <c r="H28" s="96">
        <v>-8658.81</v>
      </c>
      <c r="I28" s="96">
        <v>-10653.71</v>
      </c>
    </row>
    <row r="29" spans="1:9" ht="15.75">
      <c r="A29" s="10" t="s">
        <v>42</v>
      </c>
      <c r="B29" s="11" t="s">
        <v>43</v>
      </c>
      <c r="C29" s="214" t="s">
        <v>44</v>
      </c>
      <c r="D29" s="215"/>
      <c r="E29" s="215"/>
      <c r="F29" s="215"/>
      <c r="G29" s="81"/>
      <c r="H29" s="96">
        <v>-390.15</v>
      </c>
      <c r="I29" s="96">
        <v>-785.75</v>
      </c>
    </row>
    <row r="30" spans="1:9" ht="15.75">
      <c r="A30" s="10" t="s">
        <v>45</v>
      </c>
      <c r="B30" s="11" t="s">
        <v>46</v>
      </c>
      <c r="C30" s="214" t="s">
        <v>47</v>
      </c>
      <c r="D30" s="215"/>
      <c r="E30" s="215"/>
      <c r="F30" s="215"/>
      <c r="G30" s="81"/>
      <c r="H30" s="96">
        <v>-2539.25</v>
      </c>
      <c r="I30" s="96">
        <v>-2767.49</v>
      </c>
    </row>
    <row r="31" spans="1:9" ht="15.75">
      <c r="A31" s="10" t="s">
        <v>48</v>
      </c>
      <c r="B31" s="11" t="s">
        <v>49</v>
      </c>
      <c r="C31" s="214" t="s">
        <v>50</v>
      </c>
      <c r="D31" s="215"/>
      <c r="E31" s="215"/>
      <c r="F31" s="215"/>
      <c r="G31" s="81"/>
      <c r="H31" s="96">
        <v>-1385.77</v>
      </c>
      <c r="I31" s="96">
        <v>-2624.04</v>
      </c>
    </row>
    <row r="32" spans="1:9" ht="15.75">
      <c r="A32" s="10" t="s">
        <v>51</v>
      </c>
      <c r="B32" s="11" t="s">
        <v>52</v>
      </c>
      <c r="C32" s="216" t="s">
        <v>52</v>
      </c>
      <c r="D32" s="215"/>
      <c r="E32" s="215"/>
      <c r="F32" s="215"/>
      <c r="G32" s="81"/>
      <c r="H32" s="96"/>
      <c r="I32" s="96"/>
    </row>
    <row r="33" spans="1:11" ht="15.75">
      <c r="A33" s="10" t="s">
        <v>53</v>
      </c>
      <c r="B33" s="11" t="s">
        <v>54</v>
      </c>
      <c r="C33" s="214" t="s">
        <v>54</v>
      </c>
      <c r="D33" s="215"/>
      <c r="E33" s="215"/>
      <c r="F33" s="215"/>
      <c r="G33" s="81"/>
      <c r="H33" s="96">
        <v>-30504.46</v>
      </c>
      <c r="I33" s="96">
        <v>-27514.42</v>
      </c>
    </row>
    <row r="34" spans="1:11" ht="15.75" customHeight="1">
      <c r="A34" s="10" t="s">
        <v>55</v>
      </c>
      <c r="B34" s="11" t="s">
        <v>56</v>
      </c>
      <c r="C34" s="216" t="s">
        <v>57</v>
      </c>
      <c r="D34" s="217"/>
      <c r="E34" s="217"/>
      <c r="F34" s="217"/>
      <c r="G34" s="81"/>
      <c r="H34" s="96">
        <v>-11969.38</v>
      </c>
      <c r="I34" s="96">
        <v>-10487.06</v>
      </c>
    </row>
    <row r="35" spans="1:11" ht="15.75" customHeight="1">
      <c r="A35" s="10" t="s">
        <v>58</v>
      </c>
      <c r="B35" s="11" t="s">
        <v>59</v>
      </c>
      <c r="C35" s="216" t="s">
        <v>60</v>
      </c>
      <c r="D35" s="215"/>
      <c r="E35" s="215"/>
      <c r="F35" s="215"/>
      <c r="G35" s="81"/>
      <c r="H35" s="96"/>
      <c r="I35" s="96"/>
    </row>
    <row r="36" spans="1:11" ht="15.75">
      <c r="A36" s="10" t="s">
        <v>61</v>
      </c>
      <c r="B36" s="11" t="s">
        <v>62</v>
      </c>
      <c r="C36" s="216" t="s">
        <v>63</v>
      </c>
      <c r="D36" s="215"/>
      <c r="E36" s="215"/>
      <c r="F36" s="215"/>
      <c r="G36" s="81"/>
      <c r="H36" s="96"/>
      <c r="I36" s="96"/>
    </row>
    <row r="37" spans="1:11" ht="15.75">
      <c r="A37" s="10" t="s">
        <v>64</v>
      </c>
      <c r="B37" s="11" t="s">
        <v>65</v>
      </c>
      <c r="C37" s="216" t="s">
        <v>66</v>
      </c>
      <c r="D37" s="215"/>
      <c r="E37" s="215"/>
      <c r="F37" s="215"/>
      <c r="G37" s="81"/>
      <c r="H37" s="96">
        <v>-8264.51</v>
      </c>
      <c r="I37" s="96">
        <v>-3841.3</v>
      </c>
    </row>
    <row r="38" spans="1:11" ht="15.75">
      <c r="A38" s="10" t="s">
        <v>67</v>
      </c>
      <c r="B38" s="11" t="s">
        <v>68</v>
      </c>
      <c r="C38" s="204" t="s">
        <v>69</v>
      </c>
      <c r="D38" s="205"/>
      <c r="E38" s="205"/>
      <c r="F38" s="206"/>
      <c r="G38" s="81"/>
      <c r="H38" s="96">
        <v>-3696.77</v>
      </c>
      <c r="I38" s="96">
        <v>-3268.76</v>
      </c>
      <c r="K38" s="5"/>
    </row>
    <row r="39" spans="1:11" ht="15.75">
      <c r="A39" s="9" t="s">
        <v>70</v>
      </c>
      <c r="B39" s="12" t="s">
        <v>71</v>
      </c>
      <c r="C39" s="207" t="s">
        <v>71</v>
      </c>
      <c r="D39" s="208"/>
      <c r="E39" s="208"/>
      <c r="F39" s="209"/>
      <c r="G39" s="132" t="s">
        <v>263</v>
      </c>
      <c r="H39" s="143">
        <f>SUM(H14+H24)</f>
        <v>-3009.3500000002095</v>
      </c>
      <c r="I39" s="95">
        <f>SUM(I14+I24)</f>
        <v>337.0199999997858</v>
      </c>
    </row>
    <row r="40" spans="1:11" ht="15.75">
      <c r="A40" s="9" t="s">
        <v>72</v>
      </c>
      <c r="B40" s="9" t="s">
        <v>73</v>
      </c>
      <c r="C40" s="213" t="s">
        <v>73</v>
      </c>
      <c r="D40" s="208"/>
      <c r="E40" s="208"/>
      <c r="F40" s="209"/>
      <c r="G40" s="132" t="s">
        <v>264</v>
      </c>
      <c r="H40" s="141">
        <v>3993.72</v>
      </c>
      <c r="I40" s="127"/>
    </row>
    <row r="41" spans="1:11" ht="15.75">
      <c r="A41" s="13" t="s">
        <v>74</v>
      </c>
      <c r="B41" s="11" t="s">
        <v>75</v>
      </c>
      <c r="C41" s="204" t="s">
        <v>76</v>
      </c>
      <c r="D41" s="205"/>
      <c r="E41" s="205"/>
      <c r="F41" s="206"/>
      <c r="G41" s="132" t="s">
        <v>264</v>
      </c>
      <c r="H41" s="141">
        <v>3993.72</v>
      </c>
      <c r="I41" s="96"/>
    </row>
    <row r="42" spans="1:11" ht="15.75">
      <c r="A42" s="13" t="s">
        <v>22</v>
      </c>
      <c r="B42" s="11" t="s">
        <v>77</v>
      </c>
      <c r="C42" s="204" t="s">
        <v>77</v>
      </c>
      <c r="D42" s="205"/>
      <c r="E42" s="205"/>
      <c r="F42" s="206"/>
      <c r="G42" s="83"/>
      <c r="H42" s="141"/>
      <c r="I42" s="96"/>
    </row>
    <row r="43" spans="1:11" ht="15.75">
      <c r="A43" s="13" t="s">
        <v>78</v>
      </c>
      <c r="B43" s="11" t="s">
        <v>79</v>
      </c>
      <c r="C43" s="204" t="s">
        <v>80</v>
      </c>
      <c r="D43" s="205"/>
      <c r="E43" s="205"/>
      <c r="F43" s="206"/>
      <c r="G43" s="83"/>
      <c r="H43" s="141"/>
      <c r="I43" s="127"/>
    </row>
    <row r="44" spans="1:11" ht="15.75">
      <c r="A44" s="9" t="s">
        <v>81</v>
      </c>
      <c r="B44" s="12" t="s">
        <v>82</v>
      </c>
      <c r="C44" s="207" t="s">
        <v>82</v>
      </c>
      <c r="D44" s="208"/>
      <c r="E44" s="208"/>
      <c r="F44" s="209"/>
      <c r="G44" s="81"/>
      <c r="H44" s="141">
        <v>0</v>
      </c>
      <c r="I44" s="96"/>
    </row>
    <row r="45" spans="1:11" ht="30" customHeight="1">
      <c r="A45" s="9" t="s">
        <v>83</v>
      </c>
      <c r="B45" s="12" t="s">
        <v>84</v>
      </c>
      <c r="C45" s="210" t="s">
        <v>84</v>
      </c>
      <c r="D45" s="211"/>
      <c r="E45" s="211"/>
      <c r="F45" s="212"/>
      <c r="G45" s="82"/>
      <c r="H45" s="141"/>
      <c r="I45" s="127"/>
    </row>
    <row r="46" spans="1:11" ht="15.75">
      <c r="A46" s="9" t="s">
        <v>85</v>
      </c>
      <c r="B46" s="12" t="s">
        <v>86</v>
      </c>
      <c r="C46" s="207" t="s">
        <v>86</v>
      </c>
      <c r="D46" s="208"/>
      <c r="E46" s="208"/>
      <c r="F46" s="209"/>
      <c r="G46" s="82"/>
      <c r="H46" s="141"/>
      <c r="I46" s="127"/>
      <c r="K46" s="146"/>
    </row>
    <row r="47" spans="1:11" ht="30" customHeight="1">
      <c r="A47" s="9" t="s">
        <v>87</v>
      </c>
      <c r="B47" s="9" t="s">
        <v>88</v>
      </c>
      <c r="C47" s="218" t="s">
        <v>88</v>
      </c>
      <c r="D47" s="211"/>
      <c r="E47" s="211"/>
      <c r="F47" s="212"/>
      <c r="G47" s="81" t="s">
        <v>263</v>
      </c>
      <c r="H47" s="96">
        <f>SUM(H14+H24+H40+H44)</f>
        <v>984.36999999979025</v>
      </c>
      <c r="I47" s="96">
        <f>SUM(I14+I24+I40+I44)</f>
        <v>337.0199999997858</v>
      </c>
    </row>
    <row r="48" spans="1:11" ht="15.75">
      <c r="A48" s="9" t="s">
        <v>12</v>
      </c>
      <c r="B48" s="9" t="s">
        <v>89</v>
      </c>
      <c r="C48" s="213" t="s">
        <v>89</v>
      </c>
      <c r="D48" s="208"/>
      <c r="E48" s="208"/>
      <c r="F48" s="209"/>
      <c r="G48" s="82"/>
      <c r="H48" s="141"/>
      <c r="I48" s="127"/>
    </row>
    <row r="49" spans="1:9" ht="15.75">
      <c r="A49" s="9" t="s">
        <v>90</v>
      </c>
      <c r="B49" s="12" t="s">
        <v>91</v>
      </c>
      <c r="C49" s="207" t="s">
        <v>91</v>
      </c>
      <c r="D49" s="208"/>
      <c r="E49" s="208"/>
      <c r="F49" s="209"/>
      <c r="G49" s="81" t="s">
        <v>263</v>
      </c>
      <c r="H49" s="141">
        <f>SUM(H40+H39)</f>
        <v>984.36999999979025</v>
      </c>
      <c r="I49" s="96">
        <f>SUM(I47)</f>
        <v>337.0199999997858</v>
      </c>
    </row>
    <row r="50" spans="1:9" ht="15.75">
      <c r="A50" s="13" t="s">
        <v>12</v>
      </c>
      <c r="B50" s="11" t="s">
        <v>92</v>
      </c>
      <c r="C50" s="204" t="s">
        <v>92</v>
      </c>
      <c r="D50" s="205"/>
      <c r="E50" s="205"/>
      <c r="F50" s="206"/>
      <c r="G50" s="83"/>
      <c r="H50" s="141"/>
      <c r="I50" s="96"/>
    </row>
    <row r="51" spans="1:9" ht="15.75">
      <c r="A51" s="13" t="s">
        <v>22</v>
      </c>
      <c r="B51" s="11" t="s">
        <v>93</v>
      </c>
      <c r="C51" s="204" t="s">
        <v>93</v>
      </c>
      <c r="D51" s="205"/>
      <c r="E51" s="205"/>
      <c r="F51" s="206"/>
      <c r="G51" s="83"/>
      <c r="H51" s="96"/>
      <c r="I51" s="127"/>
    </row>
    <row r="52" spans="1:9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170" t="s">
        <v>270</v>
      </c>
      <c r="D53" s="170"/>
      <c r="E53" s="170"/>
      <c r="F53" s="16"/>
      <c r="G53" s="79"/>
      <c r="H53" s="171" t="s">
        <v>271</v>
      </c>
      <c r="I53" s="171"/>
    </row>
    <row r="54" spans="1:9" s="1" customFormat="1" ht="11.25" customHeight="1">
      <c r="B54" s="17"/>
      <c r="C54" s="202" t="s">
        <v>94</v>
      </c>
      <c r="D54" s="203"/>
      <c r="G54" s="135" t="s">
        <v>95</v>
      </c>
      <c r="H54" s="200" t="s">
        <v>96</v>
      </c>
      <c r="I54" s="201"/>
    </row>
    <row r="56" spans="1:9" ht="15.75">
      <c r="C56" s="197" t="s">
        <v>245</v>
      </c>
      <c r="D56" s="197"/>
      <c r="E56" s="80"/>
      <c r="F56" s="16"/>
      <c r="G56" s="79"/>
      <c r="H56" s="198" t="s">
        <v>246</v>
      </c>
      <c r="I56" s="199"/>
    </row>
    <row r="57" spans="1:9">
      <c r="G57" s="135" t="s">
        <v>95</v>
      </c>
      <c r="H57" s="200" t="s">
        <v>96</v>
      </c>
      <c r="I57" s="201"/>
    </row>
  </sheetData>
  <mergeCells count="58">
    <mergeCell ref="A7:I7"/>
    <mergeCell ref="A8:I8"/>
    <mergeCell ref="A9:I9"/>
    <mergeCell ref="A3:I3"/>
    <mergeCell ref="A4:I4"/>
    <mergeCell ref="A5:I5"/>
    <mergeCell ref="A6:I6"/>
    <mergeCell ref="A12:I12"/>
    <mergeCell ref="A13:B13"/>
    <mergeCell ref="C13:F13"/>
    <mergeCell ref="A10:I10"/>
    <mergeCell ref="A11:I11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51:F51"/>
    <mergeCell ref="C42:F42"/>
    <mergeCell ref="C43:F43"/>
    <mergeCell ref="C44:F44"/>
    <mergeCell ref="C45:F45"/>
    <mergeCell ref="C46:F46"/>
    <mergeCell ref="C48:F48"/>
    <mergeCell ref="C49:F49"/>
    <mergeCell ref="C56:D56"/>
    <mergeCell ref="H56:I56"/>
    <mergeCell ref="H57:I57"/>
    <mergeCell ref="H53:I53"/>
    <mergeCell ref="H54:I54"/>
    <mergeCell ref="C54:D54"/>
    <mergeCell ref="C53:E53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tabSelected="1" topLeftCell="C1" workbookViewId="0">
      <selection activeCell="F12" sqref="F12"/>
    </sheetView>
  </sheetViews>
  <sheetFormatPr defaultColWidth="9.140625" defaultRowHeight="15"/>
  <cols>
    <col min="1" max="1" width="4.7109375" style="72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72"/>
      <c r="D2" s="72"/>
      <c r="E2" s="72"/>
      <c r="F2" s="72"/>
      <c r="G2" s="72"/>
      <c r="H2" s="4" t="s">
        <v>224</v>
      </c>
      <c r="I2" s="125"/>
      <c r="J2" s="125"/>
      <c r="K2" s="125"/>
      <c r="L2" s="125"/>
    </row>
    <row r="3" spans="1:13">
      <c r="B3" s="235" t="s">
        <v>241</v>
      </c>
      <c r="C3" s="235"/>
      <c r="D3" s="235"/>
      <c r="E3" s="235"/>
      <c r="F3" s="235"/>
      <c r="G3" s="72"/>
      <c r="H3" s="72" t="s">
        <v>225</v>
      </c>
      <c r="I3" s="125"/>
      <c r="J3" s="125"/>
      <c r="K3" s="125"/>
      <c r="L3" s="125"/>
    </row>
    <row r="4" spans="1:13">
      <c r="B4" s="236" t="s">
        <v>240</v>
      </c>
      <c r="C4" s="236"/>
      <c r="D4" s="236"/>
      <c r="E4" s="236"/>
      <c r="F4" s="236"/>
      <c r="G4" s="236"/>
      <c r="J4" s="105"/>
      <c r="K4" s="105"/>
    </row>
    <row r="5" spans="1:13">
      <c r="A5" s="4" t="s">
        <v>181</v>
      </c>
      <c r="J5" s="105"/>
      <c r="K5" s="105"/>
    </row>
    <row r="6" spans="1:13">
      <c r="A6" s="236" t="s">
        <v>226</v>
      </c>
      <c r="B6" s="236"/>
      <c r="C6" s="236"/>
      <c r="D6" s="236"/>
      <c r="E6" s="236"/>
      <c r="F6" s="236"/>
      <c r="G6" s="236"/>
      <c r="H6" s="236"/>
    </row>
    <row r="7" spans="1:13">
      <c r="A7" s="104"/>
      <c r="B7" s="105"/>
      <c r="C7" s="105"/>
      <c r="D7" s="105"/>
      <c r="E7" s="105"/>
      <c r="F7" s="105"/>
      <c r="G7" s="128">
        <v>43373</v>
      </c>
      <c r="H7" s="105"/>
      <c r="I7" s="105"/>
      <c r="J7" s="105"/>
      <c r="K7" s="105"/>
    </row>
    <row r="8" spans="1:13">
      <c r="A8" s="237" t="s">
        <v>182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110"/>
      <c r="M8" s="110"/>
    </row>
    <row r="9" spans="1:13" ht="15" customHeight="1">
      <c r="A9" s="119"/>
      <c r="B9" s="119"/>
      <c r="C9" s="119"/>
      <c r="D9" s="239" t="s">
        <v>185</v>
      </c>
      <c r="E9" s="239"/>
      <c r="F9" s="239"/>
      <c r="G9" s="239"/>
      <c r="H9" s="239"/>
      <c r="I9" s="239"/>
      <c r="J9" s="239"/>
      <c r="K9" s="239"/>
      <c r="L9" s="112"/>
      <c r="M9" s="108"/>
    </row>
    <row r="10" spans="1:13" ht="111.75" customHeight="1">
      <c r="A10" s="106" t="s">
        <v>5</v>
      </c>
      <c r="B10" s="106" t="s">
        <v>183</v>
      </c>
      <c r="C10" s="106" t="s">
        <v>184</v>
      </c>
      <c r="D10" s="73" t="s">
        <v>227</v>
      </c>
      <c r="E10" s="73" t="s">
        <v>228</v>
      </c>
      <c r="F10" s="73" t="s">
        <v>229</v>
      </c>
      <c r="G10" s="73" t="s">
        <v>187</v>
      </c>
      <c r="H10" s="73" t="s">
        <v>230</v>
      </c>
      <c r="I10" s="73" t="s">
        <v>231</v>
      </c>
      <c r="J10" s="73" t="s">
        <v>232</v>
      </c>
      <c r="K10" s="73" t="s">
        <v>233</v>
      </c>
      <c r="L10" s="106" t="s">
        <v>238</v>
      </c>
      <c r="M10" s="106" t="s">
        <v>186</v>
      </c>
    </row>
    <row r="11" spans="1:13" ht="17.25" customHeight="1">
      <c r="A11" s="117">
        <v>1</v>
      </c>
      <c r="B11" s="117">
        <v>2</v>
      </c>
      <c r="C11" s="117">
        <v>3</v>
      </c>
      <c r="D11" s="117">
        <v>4</v>
      </c>
      <c r="E11" s="117">
        <v>5</v>
      </c>
      <c r="F11" s="117">
        <v>6</v>
      </c>
      <c r="G11" s="117">
        <v>7</v>
      </c>
      <c r="H11" s="117">
        <v>8</v>
      </c>
      <c r="I11" s="117">
        <v>9</v>
      </c>
      <c r="J11" s="117">
        <v>10</v>
      </c>
      <c r="K11" s="117">
        <v>11</v>
      </c>
      <c r="L11" s="118">
        <v>12</v>
      </c>
      <c r="M11" s="118">
        <v>13</v>
      </c>
    </row>
    <row r="12" spans="1:13" ht="40.9" customHeight="1">
      <c r="A12" s="73" t="s">
        <v>188</v>
      </c>
      <c r="B12" s="75" t="s">
        <v>234</v>
      </c>
      <c r="C12" s="102">
        <f>SUM(C13+C14)</f>
        <v>40193.279999999999</v>
      </c>
      <c r="D12" s="102">
        <f t="shared" ref="D12:M12" si="0">SUM(D13+D14)</f>
        <v>581678.58000000007</v>
      </c>
      <c r="E12" s="102">
        <f t="shared" si="0"/>
        <v>0</v>
      </c>
      <c r="F12" s="102">
        <f t="shared" si="0"/>
        <v>405.46</v>
      </c>
      <c r="G12" s="102">
        <f t="shared" si="0"/>
        <v>0</v>
      </c>
      <c r="H12" s="102">
        <f t="shared" si="0"/>
        <v>0</v>
      </c>
      <c r="I12" s="102">
        <f t="shared" si="0"/>
        <v>-582596.52</v>
      </c>
      <c r="J12" s="102">
        <f t="shared" si="0"/>
        <v>0</v>
      </c>
      <c r="K12" s="102">
        <f t="shared" si="0"/>
        <v>0</v>
      </c>
      <c r="L12" s="102">
        <f t="shared" si="0"/>
        <v>0</v>
      </c>
      <c r="M12" s="102">
        <f t="shared" si="0"/>
        <v>39680.800000000003</v>
      </c>
    </row>
    <row r="13" spans="1:13" ht="15" customHeight="1">
      <c r="A13" s="74" t="s">
        <v>189</v>
      </c>
      <c r="B13" s="76" t="s">
        <v>190</v>
      </c>
      <c r="C13" s="103">
        <v>40193.279999999999</v>
      </c>
      <c r="D13" s="139">
        <v>9747.7999999999993</v>
      </c>
      <c r="E13" s="139">
        <v>996.26</v>
      </c>
      <c r="F13" s="139">
        <v>405.46</v>
      </c>
      <c r="G13" s="139"/>
      <c r="H13" s="139"/>
      <c r="I13" s="139">
        <v>-11662</v>
      </c>
      <c r="J13" s="139"/>
      <c r="K13" s="103"/>
      <c r="L13" s="111"/>
      <c r="M13" s="120">
        <f>SUM(C13:L13)</f>
        <v>39680.800000000003</v>
      </c>
    </row>
    <row r="14" spans="1:13" ht="15" customHeight="1">
      <c r="A14" s="74" t="s">
        <v>192</v>
      </c>
      <c r="B14" s="76" t="s">
        <v>191</v>
      </c>
      <c r="C14" s="103">
        <v>0</v>
      </c>
      <c r="D14" s="139">
        <v>571930.78</v>
      </c>
      <c r="E14" s="139">
        <v>-996.26</v>
      </c>
      <c r="F14" s="139"/>
      <c r="G14" s="139"/>
      <c r="H14" s="139"/>
      <c r="I14" s="139">
        <v>-570934.52</v>
      </c>
      <c r="J14" s="139"/>
      <c r="K14" s="103"/>
      <c r="L14" s="111"/>
      <c r="M14" s="120">
        <f>SUM(C14:L14)</f>
        <v>0</v>
      </c>
    </row>
    <row r="15" spans="1:13" ht="55.5" customHeight="1">
      <c r="A15" s="73" t="s">
        <v>193</v>
      </c>
      <c r="B15" s="75" t="s">
        <v>235</v>
      </c>
      <c r="C15" s="102">
        <f>SUM(C16+C17)</f>
        <v>676447.14</v>
      </c>
      <c r="D15" s="140">
        <f t="shared" ref="D15:L15" si="1">SUM(D16+D17)</f>
        <v>190293.22</v>
      </c>
      <c r="E15" s="140">
        <f t="shared" si="1"/>
        <v>0</v>
      </c>
      <c r="F15" s="140">
        <f t="shared" si="1"/>
        <v>300</v>
      </c>
      <c r="G15" s="140">
        <f t="shared" si="1"/>
        <v>0</v>
      </c>
      <c r="H15" s="140">
        <f t="shared" si="1"/>
        <v>0</v>
      </c>
      <c r="I15" s="140">
        <f t="shared" si="1"/>
        <v>-201060.88</v>
      </c>
      <c r="J15" s="140">
        <f t="shared" si="1"/>
        <v>0</v>
      </c>
      <c r="K15" s="102">
        <f t="shared" si="1"/>
        <v>0</v>
      </c>
      <c r="L15" s="102">
        <f t="shared" si="1"/>
        <v>0</v>
      </c>
      <c r="M15" s="121">
        <f t="shared" ref="M15:M23" si="2">SUM(C15:L15)</f>
        <v>665979.48</v>
      </c>
    </row>
    <row r="16" spans="1:13" ht="15" customHeight="1">
      <c r="A16" s="74" t="s">
        <v>194</v>
      </c>
      <c r="B16" s="76" t="s">
        <v>190</v>
      </c>
      <c r="C16" s="103">
        <v>676447.14</v>
      </c>
      <c r="D16" s="139">
        <v>2057.5300000000002</v>
      </c>
      <c r="E16" s="139">
        <v>5177.47</v>
      </c>
      <c r="F16" s="139">
        <v>300</v>
      </c>
      <c r="G16" s="139"/>
      <c r="H16" s="139"/>
      <c r="I16" s="139">
        <v>-18314.64</v>
      </c>
      <c r="J16" s="139"/>
      <c r="K16" s="103"/>
      <c r="L16" s="111"/>
      <c r="M16" s="144">
        <f t="shared" si="2"/>
        <v>665667.5</v>
      </c>
    </row>
    <row r="17" spans="1:13" ht="15" customHeight="1">
      <c r="A17" s="74" t="s">
        <v>195</v>
      </c>
      <c r="B17" s="76" t="s">
        <v>191</v>
      </c>
      <c r="C17" s="103"/>
      <c r="D17" s="139">
        <v>188235.69</v>
      </c>
      <c r="E17" s="139">
        <v>-5177.47</v>
      </c>
      <c r="F17" s="139"/>
      <c r="G17" s="139"/>
      <c r="H17" s="139"/>
      <c r="I17" s="139">
        <v>-182746.23999999999</v>
      </c>
      <c r="J17" s="139"/>
      <c r="K17" s="103"/>
      <c r="L17" s="111"/>
      <c r="M17" s="120">
        <f t="shared" si="2"/>
        <v>311.98000000001048</v>
      </c>
    </row>
    <row r="18" spans="1:13" ht="111.75" customHeight="1">
      <c r="A18" s="73" t="s">
        <v>196</v>
      </c>
      <c r="B18" s="75" t="s">
        <v>236</v>
      </c>
      <c r="C18" s="102">
        <f>SUM(C19+C20)</f>
        <v>21427.25</v>
      </c>
      <c r="D18" s="140">
        <f t="shared" ref="D18:L18" si="3">SUM(D19+D20)</f>
        <v>0</v>
      </c>
      <c r="E18" s="140">
        <f t="shared" si="3"/>
        <v>3680</v>
      </c>
      <c r="F18" s="140">
        <f t="shared" si="3"/>
        <v>2792.56</v>
      </c>
      <c r="G18" s="140">
        <f t="shared" si="3"/>
        <v>0</v>
      </c>
      <c r="H18" s="140">
        <f t="shared" si="3"/>
        <v>0</v>
      </c>
      <c r="I18" s="140">
        <f t="shared" si="3"/>
        <v>-18322.150000000001</v>
      </c>
      <c r="J18" s="140">
        <f t="shared" si="3"/>
        <v>0</v>
      </c>
      <c r="K18" s="102">
        <f t="shared" si="3"/>
        <v>0</v>
      </c>
      <c r="L18" s="102">
        <f t="shared" si="3"/>
        <v>0</v>
      </c>
      <c r="M18" s="121">
        <f t="shared" si="2"/>
        <v>9577.66</v>
      </c>
    </row>
    <row r="19" spans="1:13" ht="15" customHeight="1">
      <c r="A19" s="74" t="s">
        <v>197</v>
      </c>
      <c r="B19" s="76" t="s">
        <v>190</v>
      </c>
      <c r="C19" s="103">
        <v>923.56</v>
      </c>
      <c r="D19" s="139"/>
      <c r="E19" s="139">
        <v>3893.67</v>
      </c>
      <c r="F19" s="139">
        <v>2792.56</v>
      </c>
      <c r="G19" s="139"/>
      <c r="H19" s="139"/>
      <c r="I19" s="139">
        <v>-6530.37</v>
      </c>
      <c r="J19" s="139"/>
      <c r="K19" s="103"/>
      <c r="L19" s="111"/>
      <c r="M19" s="120">
        <f t="shared" si="2"/>
        <v>1079.4199999999992</v>
      </c>
    </row>
    <row r="20" spans="1:13" ht="15" customHeight="1">
      <c r="A20" s="74" t="s">
        <v>198</v>
      </c>
      <c r="B20" s="76" t="s">
        <v>191</v>
      </c>
      <c r="C20" s="103">
        <v>20503.689999999999</v>
      </c>
      <c r="D20" s="139"/>
      <c r="E20" s="139">
        <v>-213.67</v>
      </c>
      <c r="F20" s="139"/>
      <c r="G20" s="139"/>
      <c r="H20" s="139"/>
      <c r="I20" s="139">
        <v>-11791.78</v>
      </c>
      <c r="J20" s="139"/>
      <c r="K20" s="103"/>
      <c r="L20" s="111"/>
      <c r="M20" s="120">
        <f t="shared" si="2"/>
        <v>8498.24</v>
      </c>
    </row>
    <row r="21" spans="1:13" ht="15" customHeight="1">
      <c r="A21" s="73" t="s">
        <v>199</v>
      </c>
      <c r="B21" s="75" t="s">
        <v>200</v>
      </c>
      <c r="C21" s="102">
        <f>SUM(C22+C23)</f>
        <v>14518.330000000002</v>
      </c>
      <c r="D21" s="140">
        <f t="shared" ref="D21:L21" si="4">SUM(D22+D23)</f>
        <v>1449</v>
      </c>
      <c r="E21" s="140">
        <f t="shared" si="4"/>
        <v>-3680</v>
      </c>
      <c r="F21" s="140">
        <f t="shared" si="4"/>
        <v>807.89</v>
      </c>
      <c r="G21" s="140">
        <f t="shared" si="4"/>
        <v>0</v>
      </c>
      <c r="H21" s="140">
        <f t="shared" si="4"/>
        <v>0</v>
      </c>
      <c r="I21" s="140">
        <f t="shared" si="4"/>
        <v>-4579.88</v>
      </c>
      <c r="J21" s="140">
        <f t="shared" si="4"/>
        <v>0</v>
      </c>
      <c r="K21" s="102">
        <f t="shared" si="4"/>
        <v>0</v>
      </c>
      <c r="L21" s="102">
        <f t="shared" si="4"/>
        <v>0</v>
      </c>
      <c r="M21" s="121">
        <f t="shared" si="2"/>
        <v>8515.34</v>
      </c>
    </row>
    <row r="22" spans="1:13" ht="15" customHeight="1">
      <c r="A22" s="74" t="s">
        <v>201</v>
      </c>
      <c r="B22" s="76" t="s">
        <v>190</v>
      </c>
      <c r="C22" s="103">
        <v>5463.47</v>
      </c>
      <c r="D22" s="139"/>
      <c r="E22" s="139">
        <v>4787.75</v>
      </c>
      <c r="F22" s="139">
        <v>807.89</v>
      </c>
      <c r="G22" s="139"/>
      <c r="H22" s="139"/>
      <c r="I22" s="139">
        <v>-4056.98</v>
      </c>
      <c r="J22" s="139"/>
      <c r="K22" s="103"/>
      <c r="L22" s="111"/>
      <c r="M22" s="120">
        <f t="shared" si="2"/>
        <v>7002.130000000001</v>
      </c>
    </row>
    <row r="23" spans="1:13" ht="15" customHeight="1">
      <c r="A23" s="74" t="s">
        <v>202</v>
      </c>
      <c r="B23" s="76" t="s">
        <v>191</v>
      </c>
      <c r="C23" s="103">
        <v>9054.86</v>
      </c>
      <c r="D23" s="139">
        <v>1449</v>
      </c>
      <c r="E23" s="139">
        <v>-8467.75</v>
      </c>
      <c r="F23" s="139"/>
      <c r="G23" s="139"/>
      <c r="H23" s="139"/>
      <c r="I23" s="139">
        <v>-522.9</v>
      </c>
      <c r="J23" s="139"/>
      <c r="K23" s="103"/>
      <c r="L23" s="111"/>
      <c r="M23" s="120">
        <f t="shared" si="2"/>
        <v>1513.2100000000005</v>
      </c>
    </row>
    <row r="24" spans="1:13" ht="15" customHeight="1">
      <c r="A24" s="73" t="s">
        <v>203</v>
      </c>
      <c r="B24" s="75" t="s">
        <v>237</v>
      </c>
      <c r="C24" s="102">
        <f>SUM(C12+C15+C18+C21)</f>
        <v>752586</v>
      </c>
      <c r="D24" s="140">
        <f t="shared" ref="D24:M24" si="5">SUM(D12+D15+D18+D21)</f>
        <v>773420.8</v>
      </c>
      <c r="E24" s="140">
        <f t="shared" si="5"/>
        <v>0</v>
      </c>
      <c r="F24" s="140">
        <f t="shared" si="5"/>
        <v>4305.91</v>
      </c>
      <c r="G24" s="140">
        <f t="shared" si="5"/>
        <v>0</v>
      </c>
      <c r="H24" s="140">
        <f t="shared" si="5"/>
        <v>0</v>
      </c>
      <c r="I24" s="140">
        <f t="shared" si="5"/>
        <v>-806559.43</v>
      </c>
      <c r="J24" s="140">
        <f t="shared" si="5"/>
        <v>0</v>
      </c>
      <c r="K24" s="102">
        <f t="shared" si="5"/>
        <v>0</v>
      </c>
      <c r="L24" s="102">
        <f t="shared" si="5"/>
        <v>0</v>
      </c>
      <c r="M24" s="102">
        <f t="shared" si="5"/>
        <v>723753.28</v>
      </c>
    </row>
    <row r="25" spans="1:13" ht="15" customHeight="1">
      <c r="A25" s="107"/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09"/>
      <c r="M25" s="109"/>
    </row>
    <row r="26" spans="1:13" ht="28.5" customHeight="1">
      <c r="A26" s="18"/>
      <c r="B26" s="238" t="s">
        <v>270</v>
      </c>
      <c r="C26" s="157"/>
      <c r="D26" s="234"/>
      <c r="E26" s="234"/>
      <c r="F26" s="114"/>
      <c r="G26" s="171" t="s">
        <v>271</v>
      </c>
      <c r="H26" s="171"/>
      <c r="I26" s="114"/>
      <c r="J26" s="114"/>
      <c r="K26" s="114"/>
      <c r="L26" s="109"/>
      <c r="M26" s="109"/>
    </row>
    <row r="27" spans="1:13" ht="15" customHeight="1">
      <c r="A27" s="18"/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09"/>
      <c r="M27" s="109"/>
    </row>
    <row r="28" spans="1:13" ht="15" customHeight="1">
      <c r="A28" s="107"/>
      <c r="B28" s="231"/>
      <c r="C28" s="199"/>
      <c r="D28" s="234"/>
      <c r="E28" s="234"/>
      <c r="F28" s="114"/>
      <c r="G28" s="232"/>
      <c r="H28" s="233"/>
      <c r="I28" s="116"/>
      <c r="J28" s="116"/>
      <c r="K28" s="116"/>
      <c r="L28" s="109"/>
      <c r="M28" s="109"/>
    </row>
    <row r="29" spans="1:13" ht="15" customHeight="1">
      <c r="A29" s="18"/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09"/>
      <c r="M29" s="109"/>
    </row>
    <row r="30" spans="1:13" ht="15" customHeight="1">
      <c r="A30" s="18"/>
      <c r="B30" s="136" t="s">
        <v>245</v>
      </c>
      <c r="C30" s="114"/>
      <c r="D30" s="114"/>
      <c r="E30" s="114"/>
      <c r="F30" s="114"/>
      <c r="G30" s="232" t="s">
        <v>246</v>
      </c>
      <c r="H30" s="232"/>
      <c r="I30" s="114"/>
      <c r="J30" s="114"/>
      <c r="K30" s="114"/>
      <c r="L30" s="109"/>
      <c r="M30" s="109"/>
    </row>
    <row r="31" spans="1:13" ht="15" customHeight="1">
      <c r="A31" s="107"/>
      <c r="B31" s="115"/>
      <c r="C31" s="114"/>
      <c r="D31" s="114"/>
      <c r="E31" s="114"/>
      <c r="F31" s="114"/>
      <c r="G31" s="114"/>
      <c r="H31" s="114"/>
      <c r="I31" s="114"/>
      <c r="J31" s="114"/>
      <c r="K31" s="114"/>
      <c r="L31" s="109"/>
      <c r="M31" s="109"/>
    </row>
    <row r="32" spans="1:13" ht="15" customHeight="1">
      <c r="A32" s="18"/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09"/>
      <c r="M32" s="109"/>
    </row>
    <row r="33" spans="1:13" ht="15" customHeight="1">
      <c r="A33" s="18"/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09"/>
      <c r="M33" s="109"/>
    </row>
    <row r="34" spans="1:13" ht="15" customHeight="1">
      <c r="A34" s="107"/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09"/>
      <c r="M34" s="109"/>
    </row>
  </sheetData>
  <mergeCells count="12">
    <mergeCell ref="B28:C28"/>
    <mergeCell ref="G28:H28"/>
    <mergeCell ref="D28:E28"/>
    <mergeCell ref="G30:H30"/>
    <mergeCell ref="B3:F3"/>
    <mergeCell ref="B4:G4"/>
    <mergeCell ref="A6:H6"/>
    <mergeCell ref="A8:K8"/>
    <mergeCell ref="B26:C26"/>
    <mergeCell ref="G26:H26"/>
    <mergeCell ref="D9:K9"/>
    <mergeCell ref="D26:E26"/>
  </mergeCells>
  <phoneticPr fontId="15" type="noConversion"/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</vt:lpstr>
    </vt:vector>
  </TitlesOfParts>
  <Company>Panevėžio m.sav.administracija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DELL Latitude</cp:lastModifiedBy>
  <cp:lastPrinted>2018-11-07T16:21:33Z</cp:lastPrinted>
  <dcterms:created xsi:type="dcterms:W3CDTF">2010-05-06T12:14:22Z</dcterms:created>
  <dcterms:modified xsi:type="dcterms:W3CDTF">2018-12-05T17:43:25Z</dcterms:modified>
</cp:coreProperties>
</file>