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Balansas 2022 I-as ketv – kopija\"/>
    </mc:Choice>
  </mc:AlternateContent>
  <bookViews>
    <workbookView xWindow="0" yWindow="0" windowWidth="13800" windowHeight="4425" activeTab="1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52511"/>
</workbook>
</file>

<file path=xl/calcChain.xml><?xml version="1.0" encoding="utf-8"?>
<calcChain xmlns="http://schemas.openxmlformats.org/spreadsheetml/2006/main">
  <c r="F66" i="4" l="1"/>
  <c r="G66" i="4"/>
  <c r="G20" i="4"/>
  <c r="I15" i="1" l="1"/>
  <c r="C12" i="18" l="1"/>
  <c r="F20" i="4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H12" i="18"/>
  <c r="H24" i="18" s="1"/>
  <c r="G12" i="18"/>
  <c r="G24" i="18" s="1"/>
  <c r="F12" i="18"/>
  <c r="E12" i="18"/>
  <c r="D12" i="18"/>
  <c r="D24" i="18" l="1"/>
  <c r="I24" i="18"/>
  <c r="C24" i="18"/>
  <c r="F24" i="18"/>
  <c r="E24" i="18"/>
  <c r="M21" i="18"/>
  <c r="M18" i="18"/>
  <c r="M15" i="18"/>
  <c r="M12" i="18"/>
  <c r="M24" i="18" l="1"/>
  <c r="G91" i="4"/>
  <c r="F91" i="4"/>
  <c r="G87" i="4"/>
  <c r="F87" i="4"/>
  <c r="G76" i="4"/>
  <c r="F76" i="4"/>
  <c r="G70" i="4"/>
  <c r="F70" i="4"/>
  <c r="G60" i="4"/>
  <c r="F60" i="4"/>
  <c r="G48" i="4"/>
  <c r="F48" i="4"/>
  <c r="G41" i="4"/>
  <c r="F41" i="4"/>
  <c r="G26" i="4"/>
  <c r="F26" i="4"/>
  <c r="F19" i="4" s="1"/>
  <c r="F40" i="4" l="1"/>
  <c r="F58" i="4" s="1"/>
  <c r="G40" i="4"/>
  <c r="F65" i="4"/>
  <c r="F96" i="4" s="1"/>
  <c r="G65" i="4"/>
  <c r="G96" i="4" s="1"/>
  <c r="G19" i="4"/>
  <c r="I14" i="1"/>
  <c r="I24" i="1"/>
  <c r="H15" i="1"/>
  <c r="H14" i="1" s="1"/>
  <c r="H24" i="1"/>
  <c r="G58" i="4" l="1"/>
  <c r="H39" i="1"/>
  <c r="H47" i="1"/>
  <c r="I47" i="1"/>
  <c r="I49" i="1" s="1"/>
  <c r="I39" i="1"/>
</calcChain>
</file>

<file path=xl/sharedStrings.xml><?xml version="1.0" encoding="utf-8"?>
<sst xmlns="http://schemas.openxmlformats.org/spreadsheetml/2006/main" count="377" uniqueCount="277">
  <si>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</si>
  <si>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</si>
  <si>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</si>
  <si>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</si>
  <si>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</si>
  <si>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</si>
  <si>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</si>
  <si>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</si>
  <si>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</si>
  <si>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</si>
  <si>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</si>
  <si>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</si>
  <si>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</si>
  <si>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</si>
  <si>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</si>
  <si>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</si>
  <si>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</si>
  <si>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</si>
  <si>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</si>
  <si>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</si>
  <si>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</si>
  <si>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</si>
  <si>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</si>
  <si>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</si>
  <si>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</si>
  <si>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</si>
  <si>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</si>
  <si>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</si>
  <si>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</si>
  <si>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</si>
  <si>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</si>
  <si>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</si>
  <si>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</si>
  <si>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</si>
  <si>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</si>
  <si>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</si>
  <si>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</si>
  <si>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</si>
  <si>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</si>
  <si>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</si>
  <si>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</si>
  <si>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</si>
  <si>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</si>
  <si>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</si>
  <si>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</si>
  <si>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</si>
  <si>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</si>
  <si>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</si>
  <si>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</si>
  <si>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</si>
  <si>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</si>
  <si>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</si>
  <si>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</si>
  <si>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</si>
  <si>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</si>
  <si>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</si>
  <si>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</si>
  <si>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</si>
  <si>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</si>
  <si>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</si>
  <si>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</si>
  <si>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</si>
  <si>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</si>
  <si>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</si>
  <si>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</si>
  <si>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</si>
  <si>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</si>
  <si>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</si>
  <si>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</si>
  <si>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</si>
  <si>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</si>
  <si>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</si>
  <si>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</si>
  <si>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</si>
  <si>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</si>
  <si>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</si>
  <si>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</si>
  <si>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</si>
  <si>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</si>
  <si>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</si>
  <si>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</si>
  <si>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</si>
  <si>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</si>
  <si>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</si>
  <si>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</si>
  <si>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</si>
  <si>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</si>
  <si>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</si>
  <si>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</si>
  <si>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</si>
  <si>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</si>
  <si>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</si>
  <si>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</si>
  <si>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</si>
  <si>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</si>
  <si>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</si>
  <si>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</si>
  <si>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</si>
  <si>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</si>
  <si>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</si>
  <si>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</si>
  <si>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</si>
  <si>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</si>
  <si>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</si>
  <si>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</si>
  <si>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</si>
  <si>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</si>
  <si>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</si>
  <si>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</si>
  <si>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</si>
  <si>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</si>
  <si>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</si>
  <si>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</si>
  <si>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</si>
  <si>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</si>
  <si>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</si>
  <si>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</si>
  <si>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</si>
  <si>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</si>
  <si>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</si>
  <si>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</si>
  <si>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</si>
  <si>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</si>
  <si>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</si>
  <si>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</si>
  <si>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</si>
  <si>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</si>
  <si>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</si>
  <si>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</si>
  <si>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</si>
  <si>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</si>
  <si>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</si>
  <si>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</si>
  <si>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</si>
  <si>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</si>
  <si>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</si>
  <si>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</si>
  <si>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</si>
  <si>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</si>
  <si>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</si>
  <si>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</si>
  <si>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</si>
  <si>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</si>
  <si>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</si>
  <si>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</si>
  <si>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</si>
  <si>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</si>
  <si>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</si>
  <si>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</si>
  <si>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</si>
  <si>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</si>
  <si>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</si>
  <si>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</si>
  <si>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</si>
  <si>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</si>
  <si>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</si>
  <si>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</si>
  <si>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</si>
  <si>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</si>
  <si>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</si>
  <si>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</si>
  <si>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</si>
  <si>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</si>
  <si>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</si>
  <si>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</si>
  <si>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</si>
  <si>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</si>
  <si>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</si>
  <si>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</si>
  <si>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</si>
  <si>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</si>
  <si>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</si>
  <si>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</si>
  <si>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</si>
  <si>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</si>
  <si>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</si>
  <si>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</si>
  <si>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</si>
  <si>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</si>
  <si>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</si>
  <si>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</si>
  <si>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</si>
  <si>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</si>
  <si>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</si>
  <si>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</si>
  <si>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</si>
  <si>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</si>
  <si>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</si>
  <si>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</si>
  <si>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</si>
  <si>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</si>
  <si>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</si>
  <si>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</si>
  <si>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</si>
  <si>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</si>
  <si>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</si>
  <si>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</si>
  <si>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</si>
  <si>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</si>
  <si>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</si>
  <si>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</si>
  <si>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</si>
  <si>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</si>
  <si>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</si>
  <si>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</si>
  <si>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</si>
  <si>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</si>
  <si>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</si>
  <si>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</si>
  <si>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</si>
  <si>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</si>
  <si>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</si>
  <si>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</si>
  <si>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</si>
  <si>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</si>
  <si>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</si>
  <si>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</si>
  <si>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</si>
  <si>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</si>
  <si>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</si>
  <si>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</si>
  <si>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</si>
  <si>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</si>
  <si>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</si>
  <si>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</si>
  <si>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</si>
  <si>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</si>
  <si>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</si>
  <si>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</si>
  <si>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</si>
  <si>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</si>
  <si>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</si>
  <si>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</si>
  <si>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</si>
  <si>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</si>
  <si>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</si>
  <si>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</si>
  <si>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</si>
  <si>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</si>
  <si>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</si>
  <si>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</si>
  <si>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</si>
  <si>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</si>
  <si>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</si>
  <si>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</si>
  <si>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</si>
  <si>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</si>
  <si>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</si>
  <si>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</si>
  <si>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</si>
  <si>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</si>
  <si>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</si>
  <si>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</si>
  <si>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</si>
  <si>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</si>
  <si>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</si>
  <si>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</si>
  <si>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</si>
  <si>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</si>
  <si>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</si>
  <si>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</si>
  <si>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</si>
  <si>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3.12.</t>
  </si>
  <si>
    <t>3.13.</t>
  </si>
  <si>
    <t>3.10.</t>
  </si>
  <si>
    <t>3.11.</t>
  </si>
  <si>
    <t>3.9.</t>
  </si>
  <si>
    <t>3.14.</t>
  </si>
  <si>
    <t xml:space="preserve">Direktorius </t>
  </si>
  <si>
    <t>Algirdas Gedeikis</t>
  </si>
  <si>
    <t>Direktorius</t>
  </si>
  <si>
    <t>1.5</t>
  </si>
  <si>
    <t xml:space="preserve">              Prestižas</t>
  </si>
  <si>
    <t>PAGAL 2022 M. KOVO 31 d. DUOMENIS</t>
  </si>
  <si>
    <t>PAGAL 2022 M. KOVO 31 D. DUOMENIS</t>
  </si>
  <si>
    <t>3.15.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</si>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</sst>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5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" xfId="0" builtinId="0"/>
    <cellStyle name="Įprastas 2" xfId="5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opLeftCell="A22" workbookViewId="0">
      <selection activeCell="F98" sqref="F98:G98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7" ht="24" customHeight="1">
      <c r="D1" s="124"/>
      <c r="E1" s="164" t="s">
        <v>204</v>
      </c>
      <c r="F1" s="164"/>
      <c r="G1" s="164"/>
    </row>
    <row r="2" spans="1:7">
      <c r="E2" s="118" t="s">
        <v>97</v>
      </c>
      <c r="F2" s="119"/>
      <c r="G2" s="119"/>
    </row>
    <row r="4" spans="1:7">
      <c r="A4" s="165" t="s">
        <v>98</v>
      </c>
      <c r="B4" s="166"/>
      <c r="C4" s="166"/>
      <c r="D4" s="166"/>
      <c r="E4" s="166"/>
      <c r="F4" s="167"/>
      <c r="G4" s="167"/>
    </row>
    <row r="5" spans="1:7">
      <c r="A5" s="168"/>
      <c r="B5" s="168"/>
      <c r="C5" s="168"/>
      <c r="D5" s="168"/>
      <c r="E5" s="168"/>
      <c r="F5" s="168"/>
      <c r="G5" s="168"/>
    </row>
    <row r="6" spans="1:7" ht="12.75" customHeight="1">
      <c r="A6" s="169" t="s">
        <v>239</v>
      </c>
      <c r="B6" s="169"/>
      <c r="C6" s="169"/>
      <c r="D6" s="169"/>
      <c r="E6" s="169"/>
      <c r="F6" s="169"/>
      <c r="G6" s="169"/>
    </row>
    <row r="7" spans="1:7">
      <c r="A7" s="165" t="s">
        <v>99</v>
      </c>
      <c r="B7" s="170"/>
      <c r="C7" s="170"/>
      <c r="D7" s="170"/>
      <c r="E7" s="170"/>
      <c r="F7" s="171"/>
      <c r="G7" s="171"/>
    </row>
    <row r="8" spans="1:7" ht="12.75" customHeight="1">
      <c r="A8" s="172" t="s">
        <v>240</v>
      </c>
      <c r="B8" s="173"/>
      <c r="C8" s="173"/>
      <c r="D8" s="173"/>
      <c r="E8" s="173"/>
      <c r="F8" s="173"/>
      <c r="G8" s="173"/>
    </row>
    <row r="9" spans="1:7">
      <c r="A9" s="174" t="s">
        <v>100</v>
      </c>
      <c r="B9" s="175"/>
      <c r="C9" s="175"/>
      <c r="D9" s="175"/>
      <c r="E9" s="175"/>
      <c r="F9" s="176"/>
      <c r="G9" s="176"/>
    </row>
    <row r="10" spans="1:7">
      <c r="A10" s="176"/>
      <c r="B10" s="176"/>
      <c r="C10" s="176"/>
      <c r="D10" s="176"/>
      <c r="E10" s="176"/>
      <c r="F10" s="176"/>
      <c r="G10" s="176"/>
    </row>
    <row r="11" spans="1:7">
      <c r="A11" s="177"/>
      <c r="B11" s="171"/>
      <c r="C11" s="171"/>
      <c r="D11" s="171"/>
      <c r="E11" s="171"/>
      <c r="F11" s="18"/>
      <c r="G11" s="18"/>
    </row>
    <row r="12" spans="1:7">
      <c r="A12" s="178" t="s">
        <v>101</v>
      </c>
      <c r="B12" s="179"/>
      <c r="C12" s="179"/>
      <c r="D12" s="179"/>
      <c r="E12" s="179"/>
      <c r="F12" s="180"/>
      <c r="G12" s="180"/>
    </row>
    <row r="13" spans="1:7">
      <c r="A13" s="178" t="s">
        <v>273</v>
      </c>
      <c r="B13" s="179"/>
      <c r="C13" s="179"/>
      <c r="D13" s="179"/>
      <c r="E13" s="179"/>
      <c r="F13" s="180"/>
      <c r="G13" s="180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181">
        <v>44676</v>
      </c>
      <c r="B15" s="182"/>
      <c r="C15" s="182"/>
      <c r="D15" s="182"/>
      <c r="E15" s="182"/>
      <c r="F15" s="183"/>
      <c r="G15" s="183"/>
    </row>
    <row r="16" spans="1:7">
      <c r="A16" s="165" t="s">
        <v>4</v>
      </c>
      <c r="B16" s="165"/>
      <c r="C16" s="165"/>
      <c r="D16" s="165"/>
      <c r="E16" s="165"/>
      <c r="F16" s="171"/>
      <c r="G16" s="171"/>
    </row>
    <row r="17" spans="1:7" ht="27" customHeight="1">
      <c r="A17" s="145"/>
      <c r="B17" s="143"/>
      <c r="C17" s="143"/>
      <c r="D17" s="143"/>
      <c r="E17" s="162" t="s">
        <v>247</v>
      </c>
      <c r="F17" s="163"/>
      <c r="G17" s="163"/>
    </row>
    <row r="18" spans="1:7" ht="63.75">
      <c r="A18" s="20" t="s">
        <v>5</v>
      </c>
      <c r="B18" s="187" t="s">
        <v>6</v>
      </c>
      <c r="C18" s="188"/>
      <c r="D18" s="189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SUM(F20+F26+F37+F38)</f>
        <v>703261.76</v>
      </c>
      <c r="G19" s="98">
        <f>SUM(G20+G26+G37+G38)</f>
        <v>698175.95000000007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157.56</v>
      </c>
      <c r="G20" s="95">
        <f>SUM(G21:G24)</f>
        <v>0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157.56</v>
      </c>
      <c r="G22" s="95"/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9" t="s">
        <v>271</v>
      </c>
      <c r="B25" s="194" t="s">
        <v>272</v>
      </c>
      <c r="C25" s="195"/>
      <c r="D25" s="196"/>
      <c r="E25" s="84"/>
      <c r="F25" s="95"/>
      <c r="G25" s="95"/>
    </row>
    <row r="26" spans="1:7">
      <c r="A26" s="25" t="s">
        <v>22</v>
      </c>
      <c r="B26" s="34" t="s">
        <v>115</v>
      </c>
      <c r="C26" s="35"/>
      <c r="D26" s="36"/>
      <c r="E26" s="126"/>
      <c r="F26" s="95">
        <f>SUM(F27:F36)</f>
        <v>689384.99</v>
      </c>
      <c r="G26" s="95">
        <f>SUM(G27:G36)</f>
        <v>685277.78</v>
      </c>
    </row>
    <row r="27" spans="1:7">
      <c r="A27" s="29" t="s">
        <v>116</v>
      </c>
      <c r="B27" s="142"/>
      <c r="C27" s="53" t="s">
        <v>117</v>
      </c>
      <c r="D27" s="32"/>
      <c r="E27" s="84"/>
      <c r="F27" s="95"/>
      <c r="G27" s="95"/>
    </row>
    <row r="28" spans="1:7">
      <c r="A28" s="29" t="s">
        <v>118</v>
      </c>
      <c r="B28" s="142"/>
      <c r="C28" s="75" t="s">
        <v>119</v>
      </c>
      <c r="D28" s="32"/>
      <c r="E28" s="84"/>
      <c r="F28" s="95">
        <v>614794.21</v>
      </c>
      <c r="G28" s="95">
        <v>618389.5</v>
      </c>
    </row>
    <row r="29" spans="1:7">
      <c r="A29" s="29" t="s">
        <v>120</v>
      </c>
      <c r="B29" s="142"/>
      <c r="C29" s="30" t="s">
        <v>121</v>
      </c>
      <c r="D29" s="32"/>
      <c r="E29" s="84"/>
      <c r="F29" s="95"/>
      <c r="G29" s="95"/>
    </row>
    <row r="30" spans="1:7">
      <c r="A30" s="29" t="s">
        <v>122</v>
      </c>
      <c r="B30" s="142"/>
      <c r="C30" s="30" t="s">
        <v>123</v>
      </c>
      <c r="D30" s="32"/>
      <c r="E30" s="84"/>
      <c r="F30" s="95"/>
      <c r="G30" s="95"/>
    </row>
    <row r="31" spans="1:7">
      <c r="A31" s="29" t="s">
        <v>124</v>
      </c>
      <c r="B31" s="142"/>
      <c r="C31" s="30" t="s">
        <v>125</v>
      </c>
      <c r="D31" s="32"/>
      <c r="E31" s="90"/>
      <c r="F31" s="95"/>
      <c r="G31" s="95"/>
    </row>
    <row r="32" spans="1:7">
      <c r="A32" s="29" t="s">
        <v>126</v>
      </c>
      <c r="B32" s="142"/>
      <c r="C32" s="30" t="s">
        <v>127</v>
      </c>
      <c r="D32" s="32"/>
      <c r="E32" s="84"/>
      <c r="F32" s="95"/>
      <c r="G32" s="95"/>
    </row>
    <row r="33" spans="1:7">
      <c r="A33" s="29" t="s">
        <v>128</v>
      </c>
      <c r="B33" s="142"/>
      <c r="C33" s="30" t="s">
        <v>129</v>
      </c>
      <c r="D33" s="32"/>
      <c r="E33" s="84"/>
      <c r="F33" s="95"/>
      <c r="G33" s="95"/>
    </row>
    <row r="34" spans="1:7">
      <c r="A34" s="29" t="s">
        <v>130</v>
      </c>
      <c r="B34" s="142"/>
      <c r="C34" s="30" t="s">
        <v>131</v>
      </c>
      <c r="D34" s="32"/>
      <c r="E34" s="90"/>
      <c r="F34" s="95">
        <v>16846.59</v>
      </c>
      <c r="G34" s="95">
        <v>9232.5300000000007</v>
      </c>
    </row>
    <row r="35" spans="1:7">
      <c r="A35" s="29" t="s">
        <v>132</v>
      </c>
      <c r="B35" s="190" t="s">
        <v>205</v>
      </c>
      <c r="C35" s="185"/>
      <c r="D35" s="186"/>
      <c r="E35" s="84"/>
      <c r="F35" s="95">
        <v>57744.19</v>
      </c>
      <c r="G35" s="95">
        <v>57655.75</v>
      </c>
    </row>
    <row r="36" spans="1:7">
      <c r="A36" s="29" t="s">
        <v>133</v>
      </c>
      <c r="B36" s="142"/>
      <c r="C36" s="30" t="s">
        <v>134</v>
      </c>
      <c r="D36" s="32"/>
      <c r="E36" s="84"/>
      <c r="F36" s="95"/>
      <c r="G36" s="95"/>
    </row>
    <row r="37" spans="1:7">
      <c r="A37" s="25" t="s">
        <v>24</v>
      </c>
      <c r="B37" s="37" t="s">
        <v>135</v>
      </c>
      <c r="C37" s="37"/>
      <c r="D37" s="33"/>
      <c r="E37" s="84" t="s">
        <v>198</v>
      </c>
      <c r="F37" s="95">
        <v>13719.21</v>
      </c>
      <c r="G37" s="95">
        <v>12898.17</v>
      </c>
    </row>
    <row r="38" spans="1:7">
      <c r="A38" s="25" t="s">
        <v>39</v>
      </c>
      <c r="B38" s="37" t="s">
        <v>136</v>
      </c>
      <c r="C38" s="37"/>
      <c r="D38" s="33"/>
      <c r="E38" s="85"/>
      <c r="F38" s="95"/>
      <c r="G38" s="95"/>
    </row>
    <row r="39" spans="1:7">
      <c r="A39" s="22" t="s">
        <v>30</v>
      </c>
      <c r="B39" s="23" t="s">
        <v>137</v>
      </c>
      <c r="C39" s="24"/>
      <c r="D39" s="148"/>
      <c r="E39" s="126"/>
      <c r="F39" s="95"/>
      <c r="G39" s="95"/>
    </row>
    <row r="40" spans="1:7">
      <c r="A40" s="20" t="s">
        <v>70</v>
      </c>
      <c r="B40" s="38" t="s">
        <v>138</v>
      </c>
      <c r="C40" s="76"/>
      <c r="D40" s="149"/>
      <c r="E40" s="84"/>
      <c r="F40" s="98">
        <f>SUM(F41+F47+F48+F55+F56)</f>
        <v>241611.15</v>
      </c>
      <c r="G40" s="98">
        <f>SUM(G41+G47+G48+G55+G56)</f>
        <v>120978.62000000001</v>
      </c>
    </row>
    <row r="41" spans="1:7">
      <c r="A41" s="39" t="s">
        <v>12</v>
      </c>
      <c r="B41" s="190" t="s">
        <v>139</v>
      </c>
      <c r="C41" s="185"/>
      <c r="D41" s="186"/>
      <c r="E41" s="126"/>
      <c r="F41" s="95">
        <f>SUM(F42:F45)</f>
        <v>0</v>
      </c>
      <c r="G41" s="95">
        <f>SUM(G42:G45)</f>
        <v>0</v>
      </c>
    </row>
    <row r="42" spans="1:7">
      <c r="A42" s="43" t="s">
        <v>107</v>
      </c>
      <c r="B42" s="190" t="s">
        <v>206</v>
      </c>
      <c r="C42" s="185"/>
      <c r="D42" s="186"/>
      <c r="E42" s="84"/>
      <c r="F42" s="95"/>
      <c r="G42" s="95"/>
    </row>
    <row r="43" spans="1:7">
      <c r="A43" s="43" t="s">
        <v>109</v>
      </c>
      <c r="B43" s="190" t="s">
        <v>207</v>
      </c>
      <c r="C43" s="185"/>
      <c r="D43" s="186"/>
      <c r="E43" s="84"/>
      <c r="F43" s="95"/>
      <c r="G43" s="95"/>
    </row>
    <row r="44" spans="1:7">
      <c r="A44" s="43" t="s">
        <v>111</v>
      </c>
      <c r="B44" s="190" t="s">
        <v>208</v>
      </c>
      <c r="C44" s="185"/>
      <c r="D44" s="186"/>
      <c r="E44" s="84"/>
      <c r="F44" s="95"/>
      <c r="G44" s="95"/>
    </row>
    <row r="45" spans="1:7">
      <c r="A45" s="43" t="s">
        <v>113</v>
      </c>
      <c r="B45" s="190" t="s">
        <v>209</v>
      </c>
      <c r="C45" s="185"/>
      <c r="D45" s="186"/>
      <c r="E45" s="84"/>
      <c r="F45" s="95"/>
      <c r="G45" s="95"/>
    </row>
    <row r="46" spans="1:7" ht="12.75" customHeight="1">
      <c r="A46" s="44" t="s">
        <v>140</v>
      </c>
      <c r="B46" s="191" t="s">
        <v>210</v>
      </c>
      <c r="C46" s="185"/>
      <c r="D46" s="186"/>
      <c r="E46" s="84"/>
      <c r="F46" s="95"/>
      <c r="G46" s="95"/>
    </row>
    <row r="47" spans="1:7">
      <c r="A47" s="39" t="s">
        <v>22</v>
      </c>
      <c r="B47" s="45" t="s">
        <v>141</v>
      </c>
      <c r="C47" s="46"/>
      <c r="D47" s="47"/>
      <c r="E47" s="126" t="s">
        <v>256</v>
      </c>
      <c r="F47" s="95"/>
      <c r="G47" s="95">
        <v>130.38</v>
      </c>
    </row>
    <row r="48" spans="1:7">
      <c r="A48" s="39" t="s">
        <v>24</v>
      </c>
      <c r="B48" s="40" t="s">
        <v>142</v>
      </c>
      <c r="C48" s="41"/>
      <c r="D48" s="42"/>
      <c r="E48" s="126"/>
      <c r="F48" s="98">
        <f>SUM(F50:F54)</f>
        <v>232686.71</v>
      </c>
      <c r="G48" s="98">
        <f>SUM(G50:G54)</f>
        <v>114165.5</v>
      </c>
    </row>
    <row r="49" spans="1:7">
      <c r="A49" s="43" t="s">
        <v>143</v>
      </c>
      <c r="B49" s="184" t="s">
        <v>249</v>
      </c>
      <c r="C49" s="192"/>
      <c r="D49" s="193"/>
      <c r="E49" s="126"/>
      <c r="F49" s="98"/>
      <c r="G49" s="98"/>
    </row>
    <row r="50" spans="1:7">
      <c r="A50" s="48" t="s">
        <v>243</v>
      </c>
      <c r="B50" s="190" t="s">
        <v>211</v>
      </c>
      <c r="C50" s="185"/>
      <c r="D50" s="186"/>
      <c r="E50" s="86"/>
      <c r="F50" s="96"/>
      <c r="G50" s="96"/>
    </row>
    <row r="51" spans="1:7">
      <c r="A51" s="43" t="s">
        <v>250</v>
      </c>
      <c r="B51" s="190" t="s">
        <v>212</v>
      </c>
      <c r="C51" s="185"/>
      <c r="D51" s="186"/>
      <c r="E51" s="126"/>
      <c r="F51" s="95"/>
      <c r="G51" s="95"/>
    </row>
    <row r="52" spans="1:7" ht="12.75" customHeight="1">
      <c r="A52" s="43" t="s">
        <v>144</v>
      </c>
      <c r="B52" s="184" t="s">
        <v>213</v>
      </c>
      <c r="C52" s="185"/>
      <c r="D52" s="186"/>
      <c r="E52" s="84"/>
      <c r="F52" s="95"/>
      <c r="G52" s="95"/>
    </row>
    <row r="53" spans="1:7">
      <c r="A53" s="43" t="s">
        <v>145</v>
      </c>
      <c r="B53" s="190" t="s">
        <v>214</v>
      </c>
      <c r="C53" s="185"/>
      <c r="D53" s="186"/>
      <c r="E53" s="126" t="s">
        <v>257</v>
      </c>
      <c r="F53" s="95">
        <v>232686.71</v>
      </c>
      <c r="G53" s="95">
        <v>114165.5</v>
      </c>
    </row>
    <row r="54" spans="1:7">
      <c r="A54" s="43" t="s">
        <v>244</v>
      </c>
      <c r="B54" s="190" t="s">
        <v>215</v>
      </c>
      <c r="C54" s="185"/>
      <c r="D54" s="186"/>
      <c r="E54" s="91"/>
      <c r="F54" s="95"/>
      <c r="G54" s="95"/>
    </row>
    <row r="55" spans="1:7">
      <c r="A55" s="39" t="s">
        <v>39</v>
      </c>
      <c r="B55" s="50" t="s">
        <v>146</v>
      </c>
      <c r="C55" s="50"/>
      <c r="D55" s="51"/>
      <c r="E55" s="85"/>
      <c r="F55" s="95"/>
      <c r="G55" s="95"/>
    </row>
    <row r="56" spans="1:7">
      <c r="A56" s="39" t="s">
        <v>42</v>
      </c>
      <c r="B56" s="50" t="s">
        <v>147</v>
      </c>
      <c r="C56" s="50"/>
      <c r="D56" s="51"/>
      <c r="E56" s="126" t="s">
        <v>258</v>
      </c>
      <c r="F56" s="95">
        <v>8924.44</v>
      </c>
      <c r="G56" s="95">
        <v>6682.74</v>
      </c>
    </row>
    <row r="57" spans="1:7">
      <c r="A57" s="52"/>
      <c r="B57" s="197"/>
      <c r="C57" s="185"/>
      <c r="D57" s="186"/>
      <c r="E57" s="87"/>
      <c r="F57" s="97"/>
      <c r="G57" s="97"/>
    </row>
    <row r="58" spans="1:7">
      <c r="A58" s="25"/>
      <c r="B58" s="34" t="s">
        <v>148</v>
      </c>
      <c r="C58" s="35"/>
      <c r="D58" s="36"/>
      <c r="E58" s="84"/>
      <c r="F58" s="133">
        <f>SUM(F19+F39+F40)</f>
        <v>944872.91</v>
      </c>
      <c r="G58" s="133">
        <f>SUM(G19+G39+G40)</f>
        <v>819154.57000000007</v>
      </c>
    </row>
    <row r="59" spans="1:7">
      <c r="A59" s="29"/>
      <c r="B59" s="142"/>
      <c r="C59" s="53"/>
      <c r="D59" s="31"/>
      <c r="E59" s="88"/>
      <c r="F59" s="95"/>
      <c r="G59" s="95"/>
    </row>
    <row r="60" spans="1:7">
      <c r="A60" s="22" t="s">
        <v>72</v>
      </c>
      <c r="B60" s="23" t="s">
        <v>149</v>
      </c>
      <c r="C60" s="23"/>
      <c r="D60" s="54"/>
      <c r="E60" s="126"/>
      <c r="F60" s="98">
        <f>SUM(F61:F64)</f>
        <v>697356.39</v>
      </c>
      <c r="G60" s="98">
        <f>SUM(G61:G64)</f>
        <v>692090.90000000014</v>
      </c>
    </row>
    <row r="61" spans="1:7">
      <c r="A61" s="25" t="s">
        <v>12</v>
      </c>
      <c r="B61" s="37" t="s">
        <v>15</v>
      </c>
      <c r="C61" s="37"/>
      <c r="D61" s="33"/>
      <c r="E61" s="84"/>
      <c r="F61" s="95">
        <v>57112.88</v>
      </c>
      <c r="G61" s="95">
        <v>47276.639999999999</v>
      </c>
    </row>
    <row r="62" spans="1:7">
      <c r="A62" s="55" t="s">
        <v>22</v>
      </c>
      <c r="B62" s="34" t="s">
        <v>150</v>
      </c>
      <c r="C62" s="35"/>
      <c r="D62" s="36"/>
      <c r="E62" s="92"/>
      <c r="F62" s="97">
        <v>618372.41</v>
      </c>
      <c r="G62" s="97">
        <v>622431.29</v>
      </c>
    </row>
    <row r="63" spans="1:7">
      <c r="A63" s="25" t="s">
        <v>24</v>
      </c>
      <c r="B63" s="198" t="s">
        <v>151</v>
      </c>
      <c r="C63" s="192"/>
      <c r="D63" s="193"/>
      <c r="E63" s="84"/>
      <c r="F63" s="95">
        <v>390.72</v>
      </c>
      <c r="G63" s="95">
        <v>412.29</v>
      </c>
    </row>
    <row r="64" spans="1:7">
      <c r="A64" s="25" t="s">
        <v>152</v>
      </c>
      <c r="B64" s="199" t="s">
        <v>153</v>
      </c>
      <c r="C64" s="185"/>
      <c r="D64" s="186"/>
      <c r="E64" s="84"/>
      <c r="F64" s="95">
        <v>21480.38</v>
      </c>
      <c r="G64" s="95">
        <v>21970.68</v>
      </c>
    </row>
    <row r="65" spans="1:7">
      <c r="A65" s="22" t="s">
        <v>81</v>
      </c>
      <c r="B65" s="23" t="s">
        <v>154</v>
      </c>
      <c r="C65" s="24"/>
      <c r="D65" s="148"/>
      <c r="E65" s="126"/>
      <c r="F65" s="98">
        <f>SUM(F66+F70)</f>
        <v>245788.9</v>
      </c>
      <c r="G65" s="98">
        <f>SUM(G66+G70)</f>
        <v>126324.43</v>
      </c>
    </row>
    <row r="66" spans="1:7">
      <c r="A66" s="25" t="s">
        <v>12</v>
      </c>
      <c r="B66" s="26" t="s">
        <v>155</v>
      </c>
      <c r="C66" s="56"/>
      <c r="D66" s="57"/>
      <c r="E66" s="84"/>
      <c r="F66" s="95">
        <f>SUM(F67+F68+F69)</f>
        <v>13719.21</v>
      </c>
      <c r="G66" s="95">
        <f>SUM(G67+G68+G69)</f>
        <v>12898.17</v>
      </c>
    </row>
    <row r="67" spans="1:7">
      <c r="A67" s="29" t="s">
        <v>107</v>
      </c>
      <c r="B67" s="58"/>
      <c r="C67" s="30" t="s">
        <v>156</v>
      </c>
      <c r="D67" s="59"/>
      <c r="E67" s="85"/>
      <c r="F67" s="95"/>
      <c r="G67" s="95"/>
    </row>
    <row r="68" spans="1:7">
      <c r="A68" s="29" t="s">
        <v>109</v>
      </c>
      <c r="B68" s="142"/>
      <c r="C68" s="30" t="s">
        <v>157</v>
      </c>
      <c r="D68" s="32"/>
      <c r="E68" s="84" t="s">
        <v>259</v>
      </c>
      <c r="F68" s="95">
        <v>13719.21</v>
      </c>
      <c r="G68" s="95">
        <v>12898.17</v>
      </c>
    </row>
    <row r="69" spans="1:7">
      <c r="A69" s="29" t="s">
        <v>158</v>
      </c>
      <c r="B69" s="142"/>
      <c r="C69" s="30" t="s">
        <v>159</v>
      </c>
      <c r="D69" s="32"/>
      <c r="E69" s="85"/>
      <c r="F69" s="95"/>
      <c r="G69" s="95"/>
    </row>
    <row r="70" spans="1:7">
      <c r="A70" s="39" t="s">
        <v>22</v>
      </c>
      <c r="B70" s="60" t="s">
        <v>160</v>
      </c>
      <c r="C70" s="61"/>
      <c r="D70" s="62"/>
      <c r="E70" s="89"/>
      <c r="F70" s="99">
        <f>SUM(F71+F72+F73+F74+F76+F79+F80+F81+F82+F83+F84)</f>
        <v>232069.69</v>
      </c>
      <c r="G70" s="99">
        <f>SUM(G71+G72+G73+G74+G76+G79+G80+G81+G82+G83+G84)</f>
        <v>113426.26</v>
      </c>
    </row>
    <row r="71" spans="1:7">
      <c r="A71" s="29" t="s">
        <v>116</v>
      </c>
      <c r="B71" s="142"/>
      <c r="C71" s="30" t="s">
        <v>161</v>
      </c>
      <c r="D71" s="31"/>
      <c r="E71" s="84"/>
      <c r="F71" s="95"/>
      <c r="G71" s="95"/>
    </row>
    <row r="72" spans="1:7">
      <c r="A72" s="29" t="s">
        <v>118</v>
      </c>
      <c r="B72" s="58"/>
      <c r="C72" s="30" t="s">
        <v>162</v>
      </c>
      <c r="D72" s="59"/>
      <c r="E72" s="85"/>
      <c r="F72" s="95"/>
      <c r="G72" s="95"/>
    </row>
    <row r="73" spans="1:7">
      <c r="A73" s="29" t="s">
        <v>120</v>
      </c>
      <c r="B73" s="58"/>
      <c r="C73" s="30" t="s">
        <v>163</v>
      </c>
      <c r="D73" s="59"/>
      <c r="E73" s="85"/>
      <c r="F73" s="95"/>
      <c r="G73" s="95"/>
    </row>
    <row r="74" spans="1:7">
      <c r="A74" s="29" t="s">
        <v>122</v>
      </c>
      <c r="B74" s="190" t="s">
        <v>216</v>
      </c>
      <c r="C74" s="185"/>
      <c r="D74" s="186"/>
      <c r="E74" s="85"/>
      <c r="F74" s="95"/>
      <c r="G74" s="95"/>
    </row>
    <row r="75" spans="1:7">
      <c r="A75" s="29" t="s">
        <v>124</v>
      </c>
      <c r="B75" s="184" t="s">
        <v>251</v>
      </c>
      <c r="C75" s="192"/>
      <c r="D75" s="193"/>
      <c r="E75" s="85"/>
      <c r="F75" s="95"/>
      <c r="G75" s="95"/>
    </row>
    <row r="76" spans="1:7">
      <c r="A76" s="29" t="s">
        <v>126</v>
      </c>
      <c r="B76" s="190" t="s">
        <v>217</v>
      </c>
      <c r="C76" s="185"/>
      <c r="D76" s="186"/>
      <c r="E76" s="84"/>
      <c r="F76" s="95">
        <f>SUM(F77+F78)</f>
        <v>0</v>
      </c>
      <c r="G76" s="95">
        <f>SUM(G77+G78)</f>
        <v>0</v>
      </c>
    </row>
    <row r="77" spans="1:7" ht="14.25" customHeight="1">
      <c r="A77" s="43" t="s">
        <v>252</v>
      </c>
      <c r="B77" s="184" t="s">
        <v>218</v>
      </c>
      <c r="C77" s="185"/>
      <c r="D77" s="186"/>
      <c r="E77" s="85"/>
      <c r="F77" s="95"/>
      <c r="G77" s="95"/>
    </row>
    <row r="78" spans="1:7" ht="13.7" customHeight="1">
      <c r="A78" s="43" t="s">
        <v>253</v>
      </c>
      <c r="B78" s="184" t="s">
        <v>219</v>
      </c>
      <c r="C78" s="185"/>
      <c r="D78" s="186"/>
      <c r="E78" s="84"/>
      <c r="F78" s="95"/>
      <c r="G78" s="95"/>
    </row>
    <row r="79" spans="1:7">
      <c r="A79" s="43" t="s">
        <v>128</v>
      </c>
      <c r="B79" s="190" t="s">
        <v>220</v>
      </c>
      <c r="C79" s="185"/>
      <c r="D79" s="186"/>
      <c r="E79" s="84"/>
      <c r="F79" s="95"/>
      <c r="G79" s="95"/>
    </row>
    <row r="80" spans="1:7">
      <c r="A80" s="43" t="s">
        <v>130</v>
      </c>
      <c r="B80" s="190" t="s">
        <v>221</v>
      </c>
      <c r="C80" s="185"/>
      <c r="D80" s="186"/>
      <c r="E80" s="85"/>
      <c r="F80" s="95"/>
      <c r="G80" s="95"/>
    </row>
    <row r="81" spans="1:7">
      <c r="A81" s="29" t="s">
        <v>132</v>
      </c>
      <c r="B81" s="142"/>
      <c r="C81" s="30" t="s">
        <v>164</v>
      </c>
      <c r="D81" s="32"/>
      <c r="E81" s="126" t="s">
        <v>260</v>
      </c>
      <c r="F81" s="95">
        <v>9283.7000000000007</v>
      </c>
      <c r="G81" s="95">
        <v>5623.34</v>
      </c>
    </row>
    <row r="82" spans="1:7">
      <c r="A82" s="43" t="s">
        <v>133</v>
      </c>
      <c r="B82" s="142"/>
      <c r="C82" s="30" t="s">
        <v>165</v>
      </c>
      <c r="D82" s="32"/>
      <c r="E82" s="126" t="s">
        <v>261</v>
      </c>
      <c r="F82" s="95">
        <v>114943.52</v>
      </c>
      <c r="G82" s="95"/>
    </row>
    <row r="83" spans="1:7">
      <c r="A83" s="29" t="s">
        <v>254</v>
      </c>
      <c r="B83" s="190" t="s">
        <v>222</v>
      </c>
      <c r="C83" s="185"/>
      <c r="D83" s="186"/>
      <c r="E83" s="84" t="s">
        <v>266</v>
      </c>
      <c r="F83" s="95">
        <v>107802.92</v>
      </c>
      <c r="G83" s="95">
        <v>107802.92</v>
      </c>
    </row>
    <row r="84" spans="1:7">
      <c r="A84" s="29" t="s">
        <v>255</v>
      </c>
      <c r="B84" s="142"/>
      <c r="C84" s="30" t="s">
        <v>166</v>
      </c>
      <c r="D84" s="32"/>
      <c r="E84" s="126" t="s">
        <v>264</v>
      </c>
      <c r="F84" s="95">
        <v>39.549999999999997</v>
      </c>
      <c r="G84" s="95"/>
    </row>
    <row r="85" spans="1:7">
      <c r="A85" s="22" t="s">
        <v>83</v>
      </c>
      <c r="B85" s="63" t="s">
        <v>167</v>
      </c>
      <c r="C85" s="64"/>
      <c r="D85" s="65"/>
      <c r="E85" s="126" t="s">
        <v>265</v>
      </c>
      <c r="F85" s="161">
        <v>1727.62</v>
      </c>
      <c r="G85" s="95">
        <v>739.24</v>
      </c>
    </row>
    <row r="86" spans="1:7">
      <c r="A86" s="25" t="s">
        <v>12</v>
      </c>
      <c r="B86" s="37" t="s">
        <v>168</v>
      </c>
      <c r="C86" s="142"/>
      <c r="D86" s="150"/>
      <c r="E86" s="85"/>
      <c r="F86" s="95"/>
      <c r="G86" s="95"/>
    </row>
    <row r="87" spans="1:7">
      <c r="A87" s="25" t="s">
        <v>22</v>
      </c>
      <c r="B87" s="199" t="s">
        <v>169</v>
      </c>
      <c r="C87" s="185"/>
      <c r="D87" s="186"/>
      <c r="E87" s="84"/>
      <c r="F87" s="95">
        <f>SUM(F88+F89)</f>
        <v>0</v>
      </c>
      <c r="G87" s="95">
        <f>SUM(G88+G89)</f>
        <v>0</v>
      </c>
    </row>
    <row r="88" spans="1:7">
      <c r="A88" s="29" t="s">
        <v>116</v>
      </c>
      <c r="B88" s="142"/>
      <c r="C88" s="30" t="s">
        <v>170</v>
      </c>
      <c r="D88" s="32"/>
      <c r="E88" s="84"/>
      <c r="F88" s="95"/>
      <c r="G88" s="95"/>
    </row>
    <row r="89" spans="1:7">
      <c r="A89" s="29" t="s">
        <v>118</v>
      </c>
      <c r="B89" s="142"/>
      <c r="C89" s="30" t="s">
        <v>171</v>
      </c>
      <c r="D89" s="32"/>
      <c r="E89" s="84"/>
      <c r="F89" s="95"/>
      <c r="G89" s="95"/>
    </row>
    <row r="90" spans="1:7">
      <c r="A90" s="43" t="s">
        <v>24</v>
      </c>
      <c r="B90" s="49" t="s">
        <v>172</v>
      </c>
      <c r="C90" s="49"/>
      <c r="D90" s="66"/>
      <c r="E90" s="84"/>
      <c r="F90" s="95"/>
      <c r="G90" s="95"/>
    </row>
    <row r="91" spans="1:7">
      <c r="A91" s="55" t="s">
        <v>39</v>
      </c>
      <c r="B91" s="34" t="s">
        <v>173</v>
      </c>
      <c r="C91" s="35"/>
      <c r="D91" s="36"/>
      <c r="E91" s="84"/>
      <c r="F91" s="95">
        <f>SUM(F92+F93)</f>
        <v>1727.62</v>
      </c>
      <c r="G91" s="95">
        <f>SUM(G92+G93)</f>
        <v>739.24</v>
      </c>
    </row>
    <row r="92" spans="1:7">
      <c r="A92" s="29" t="s">
        <v>174</v>
      </c>
      <c r="B92" s="24"/>
      <c r="C92" s="30" t="s">
        <v>175</v>
      </c>
      <c r="D92" s="67"/>
      <c r="E92" s="91"/>
      <c r="F92" s="95">
        <v>988.38</v>
      </c>
      <c r="G92" s="95">
        <v>529.24</v>
      </c>
    </row>
    <row r="93" spans="1:7">
      <c r="A93" s="29" t="s">
        <v>176</v>
      </c>
      <c r="B93" s="24"/>
      <c r="C93" s="30" t="s">
        <v>177</v>
      </c>
      <c r="D93" s="67"/>
      <c r="E93" s="84"/>
      <c r="F93" s="95">
        <v>739.24</v>
      </c>
      <c r="G93" s="95">
        <v>210</v>
      </c>
    </row>
    <row r="94" spans="1:7">
      <c r="A94" s="22"/>
      <c r="B94" s="203"/>
      <c r="C94" s="192"/>
      <c r="D94" s="193"/>
      <c r="E94" s="84"/>
      <c r="F94" s="95"/>
      <c r="G94" s="95"/>
    </row>
    <row r="95" spans="1:7">
      <c r="A95" s="22"/>
      <c r="B95" s="64"/>
      <c r="C95" s="68"/>
      <c r="D95" s="68"/>
      <c r="E95" s="84"/>
      <c r="F95" s="95"/>
      <c r="G95" s="95"/>
    </row>
    <row r="96" spans="1:7" ht="26.45" customHeight="1">
      <c r="A96" s="22"/>
      <c r="B96" s="184" t="s">
        <v>178</v>
      </c>
      <c r="C96" s="204"/>
      <c r="D96" s="205"/>
      <c r="E96" s="84"/>
      <c r="F96" s="133">
        <f>SUM(F60+F65+F85)</f>
        <v>944872.91</v>
      </c>
      <c r="G96" s="133">
        <f>SUM(G60+G65+G85+G94)</f>
        <v>819154.57000000007</v>
      </c>
    </row>
    <row r="97" spans="1:7">
      <c r="A97" s="69"/>
      <c r="B97" s="70"/>
      <c r="C97" s="70"/>
      <c r="D97" s="70"/>
      <c r="E97" s="70"/>
      <c r="F97" s="19"/>
      <c r="G97" s="19"/>
    </row>
    <row r="98" spans="1:7" ht="29.45" customHeight="1">
      <c r="A98" s="143"/>
      <c r="B98" s="206" t="s">
        <v>268</v>
      </c>
      <c r="C98" s="206"/>
      <c r="D98" s="206"/>
      <c r="E98" s="128" t="s">
        <v>179</v>
      </c>
      <c r="F98" s="207" t="s">
        <v>269</v>
      </c>
      <c r="G98" s="207"/>
    </row>
    <row r="99" spans="1:7">
      <c r="A99" s="144"/>
      <c r="B99" s="165" t="s">
        <v>180</v>
      </c>
      <c r="C99" s="200"/>
      <c r="D99" s="200"/>
      <c r="E99" s="129" t="s">
        <v>95</v>
      </c>
      <c r="F99" s="165" t="s">
        <v>96</v>
      </c>
      <c r="G99" s="165"/>
    </row>
    <row r="100" spans="1:7" ht="27.75" customHeight="1"/>
    <row r="101" spans="1:7">
      <c r="E101" s="132"/>
    </row>
    <row r="102" spans="1:7" ht="15.75">
      <c r="B102" s="201" t="s">
        <v>245</v>
      </c>
      <c r="C102" s="201"/>
      <c r="D102" s="201"/>
      <c r="E102" s="129" t="s">
        <v>95</v>
      </c>
      <c r="F102" s="202" t="s">
        <v>246</v>
      </c>
      <c r="G102" s="202"/>
    </row>
  </sheetData>
  <mergeCells count="47">
    <mergeCell ref="B99:D99"/>
    <mergeCell ref="F99:G99"/>
    <mergeCell ref="B102:D102"/>
    <mergeCell ref="F102:G102"/>
    <mergeCell ref="B83:D83"/>
    <mergeCell ref="B87:D87"/>
    <mergeCell ref="B94:D94"/>
    <mergeCell ref="B96:D96"/>
    <mergeCell ref="B98:D98"/>
    <mergeCell ref="F98:G98"/>
    <mergeCell ref="B80:D80"/>
    <mergeCell ref="B53:D53"/>
    <mergeCell ref="B54:D54"/>
    <mergeCell ref="B57:D57"/>
    <mergeCell ref="B63:D63"/>
    <mergeCell ref="B64:D64"/>
    <mergeCell ref="B74:D74"/>
    <mergeCell ref="B75:D75"/>
    <mergeCell ref="B76:D76"/>
    <mergeCell ref="B77:D77"/>
    <mergeCell ref="B78:D78"/>
    <mergeCell ref="B79:D79"/>
    <mergeCell ref="B52:D52"/>
    <mergeCell ref="B18:D18"/>
    <mergeCell ref="B35:D35"/>
    <mergeCell ref="B41:D41"/>
    <mergeCell ref="B42:D42"/>
    <mergeCell ref="B43:D43"/>
    <mergeCell ref="B44:D44"/>
    <mergeCell ref="B45:D45"/>
    <mergeCell ref="B46:D46"/>
    <mergeCell ref="B49:D49"/>
    <mergeCell ref="B50:D50"/>
    <mergeCell ref="B51:D51"/>
    <mergeCell ref="B25:D25"/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19" workbookViewId="0">
      <selection activeCell="C47" sqref="C47:F47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64" t="s">
        <v>223</v>
      </c>
      <c r="H1" s="164"/>
      <c r="I1" s="164"/>
    </row>
    <row r="2" spans="1:9" ht="11.25" customHeight="1">
      <c r="G2" s="120" t="s">
        <v>97</v>
      </c>
      <c r="H2" s="5"/>
      <c r="I2" s="5"/>
    </row>
    <row r="3" spans="1:9" ht="15.75">
      <c r="A3" s="211" t="s">
        <v>0</v>
      </c>
      <c r="B3" s="168"/>
      <c r="C3" s="168"/>
      <c r="D3" s="168"/>
      <c r="E3" s="168"/>
      <c r="F3" s="168"/>
      <c r="G3" s="168"/>
      <c r="H3" s="168"/>
      <c r="I3" s="168"/>
    </row>
    <row r="4" spans="1:9" ht="15.75">
      <c r="A4" s="212" t="s">
        <v>1</v>
      </c>
      <c r="B4" s="213"/>
      <c r="C4" s="213"/>
      <c r="D4" s="213"/>
      <c r="E4" s="213"/>
      <c r="F4" s="213"/>
      <c r="G4" s="213"/>
      <c r="H4" s="213"/>
      <c r="I4" s="213"/>
    </row>
    <row r="5" spans="1:9" ht="15">
      <c r="A5" s="214" t="s">
        <v>239</v>
      </c>
      <c r="B5" s="215"/>
      <c r="C5" s="215"/>
      <c r="D5" s="215"/>
      <c r="E5" s="215"/>
      <c r="F5" s="215"/>
      <c r="G5" s="215"/>
      <c r="H5" s="215"/>
      <c r="I5" s="215"/>
    </row>
    <row r="6" spans="1:9" ht="15">
      <c r="A6" s="172" t="s">
        <v>2</v>
      </c>
      <c r="B6" s="173"/>
      <c r="C6" s="173"/>
      <c r="D6" s="173"/>
      <c r="E6" s="173"/>
      <c r="F6" s="173"/>
      <c r="G6" s="173"/>
      <c r="H6" s="173"/>
      <c r="I6" s="173"/>
    </row>
    <row r="7" spans="1:9" ht="15">
      <c r="A7" s="172" t="s">
        <v>240</v>
      </c>
      <c r="B7" s="173"/>
      <c r="C7" s="173"/>
      <c r="D7" s="173"/>
      <c r="E7" s="173"/>
      <c r="F7" s="173"/>
      <c r="G7" s="173"/>
      <c r="H7" s="173"/>
      <c r="I7" s="173"/>
    </row>
    <row r="8" spans="1:9">
      <c r="A8" s="208" t="s">
        <v>242</v>
      </c>
      <c r="B8" s="208"/>
      <c r="C8" s="208"/>
      <c r="D8" s="208"/>
      <c r="E8" s="208"/>
      <c r="F8" s="208"/>
      <c r="G8" s="208"/>
      <c r="H8" s="208"/>
      <c r="I8" s="208"/>
    </row>
    <row r="9" spans="1:9" ht="15">
      <c r="A9" s="209"/>
      <c r="B9" s="210"/>
      <c r="C9" s="210"/>
      <c r="D9" s="210"/>
      <c r="E9" s="210"/>
      <c r="F9" s="210"/>
      <c r="G9" s="210"/>
      <c r="H9" s="210"/>
      <c r="I9" s="210"/>
    </row>
    <row r="10" spans="1:9" ht="15">
      <c r="A10" s="214" t="s">
        <v>3</v>
      </c>
      <c r="B10" s="215"/>
      <c r="C10" s="215"/>
      <c r="D10" s="215"/>
      <c r="E10" s="215"/>
      <c r="F10" s="215"/>
      <c r="G10" s="215"/>
      <c r="H10" s="215"/>
      <c r="I10" s="215"/>
    </row>
    <row r="11" spans="1:9" ht="15">
      <c r="A11" s="214" t="s">
        <v>274</v>
      </c>
      <c r="B11" s="215"/>
      <c r="C11" s="215"/>
      <c r="D11" s="215"/>
      <c r="E11" s="215"/>
      <c r="F11" s="215"/>
      <c r="G11" s="215"/>
      <c r="H11" s="215"/>
      <c r="I11" s="215"/>
    </row>
    <row r="12" spans="1:9" s="1" customFormat="1" ht="10.5" customHeight="1">
      <c r="A12" s="216" t="s">
        <v>248</v>
      </c>
      <c r="B12" s="217"/>
      <c r="C12" s="217"/>
      <c r="D12" s="217"/>
      <c r="E12" s="217"/>
      <c r="F12" s="217"/>
      <c r="G12" s="217"/>
      <c r="H12" s="217"/>
      <c r="I12" s="217"/>
    </row>
    <row r="13" spans="1:9" s="7" customFormat="1" ht="50.1" customHeight="1">
      <c r="A13" s="218" t="s">
        <v>5</v>
      </c>
      <c r="B13" s="218"/>
      <c r="C13" s="218" t="s">
        <v>6</v>
      </c>
      <c r="D13" s="219"/>
      <c r="E13" s="219"/>
      <c r="F13" s="219"/>
      <c r="G13" s="6" t="s">
        <v>7</v>
      </c>
      <c r="H13" s="6" t="s">
        <v>8</v>
      </c>
      <c r="I13" s="137" t="s">
        <v>9</v>
      </c>
    </row>
    <row r="14" spans="1:9" ht="15.75">
      <c r="A14" s="8" t="s">
        <v>10</v>
      </c>
      <c r="B14" s="9" t="s">
        <v>11</v>
      </c>
      <c r="C14" s="220" t="s">
        <v>11</v>
      </c>
      <c r="D14" s="221"/>
      <c r="E14" s="221"/>
      <c r="F14" s="221"/>
      <c r="G14" s="127" t="s">
        <v>262</v>
      </c>
      <c r="H14" s="93">
        <f>SUM(H15+H20+H21)</f>
        <v>475733.47</v>
      </c>
      <c r="I14" s="138">
        <f>SUM(I15+I20+I21)</f>
        <v>373646.95</v>
      </c>
    </row>
    <row r="15" spans="1:9" ht="15.75">
      <c r="A15" s="10" t="s">
        <v>12</v>
      </c>
      <c r="B15" s="11" t="s">
        <v>13</v>
      </c>
      <c r="C15" s="222" t="s">
        <v>13</v>
      </c>
      <c r="D15" s="222"/>
      <c r="E15" s="222"/>
      <c r="F15" s="222"/>
      <c r="G15" s="79"/>
      <c r="H15" s="140">
        <f>SUM(H16:H19)</f>
        <v>472483.47</v>
      </c>
      <c r="I15" s="140">
        <f>SUM(I16:I19)</f>
        <v>373646.95</v>
      </c>
    </row>
    <row r="16" spans="1:9" ht="15.75">
      <c r="A16" s="10" t="s">
        <v>14</v>
      </c>
      <c r="B16" s="11" t="s">
        <v>15</v>
      </c>
      <c r="C16" s="222" t="s">
        <v>15</v>
      </c>
      <c r="D16" s="222"/>
      <c r="E16" s="222"/>
      <c r="F16" s="222"/>
      <c r="G16" s="79"/>
      <c r="H16" s="13">
        <v>360769.42</v>
      </c>
      <c r="I16" s="13">
        <v>277337.36</v>
      </c>
    </row>
    <row r="17" spans="1:9" ht="15.75">
      <c r="A17" s="10" t="s">
        <v>16</v>
      </c>
      <c r="B17" s="13" t="s">
        <v>17</v>
      </c>
      <c r="C17" s="223" t="s">
        <v>17</v>
      </c>
      <c r="D17" s="223"/>
      <c r="E17" s="223"/>
      <c r="F17" s="223"/>
      <c r="G17" s="79"/>
      <c r="H17" s="13">
        <v>107636.37</v>
      </c>
      <c r="I17" s="13">
        <v>91767.71</v>
      </c>
    </row>
    <row r="18" spans="1:9" ht="15.75">
      <c r="A18" s="10" t="s">
        <v>18</v>
      </c>
      <c r="B18" s="11" t="s">
        <v>19</v>
      </c>
      <c r="C18" s="223" t="s">
        <v>19</v>
      </c>
      <c r="D18" s="223"/>
      <c r="E18" s="223"/>
      <c r="F18" s="223"/>
      <c r="G18" s="79"/>
      <c r="H18" s="13">
        <v>2717.68</v>
      </c>
      <c r="I18" s="13">
        <v>44.64</v>
      </c>
    </row>
    <row r="19" spans="1:9" ht="15.75">
      <c r="A19" s="10" t="s">
        <v>20</v>
      </c>
      <c r="B19" s="13" t="s">
        <v>21</v>
      </c>
      <c r="C19" s="223" t="s">
        <v>21</v>
      </c>
      <c r="D19" s="223"/>
      <c r="E19" s="223"/>
      <c r="F19" s="223"/>
      <c r="G19" s="79"/>
      <c r="H19" s="13">
        <v>1360</v>
      </c>
      <c r="I19" s="13">
        <v>4497.24</v>
      </c>
    </row>
    <row r="20" spans="1:9" ht="15.75">
      <c r="A20" s="10" t="s">
        <v>22</v>
      </c>
      <c r="B20" s="11" t="s">
        <v>23</v>
      </c>
      <c r="C20" s="223" t="s">
        <v>23</v>
      </c>
      <c r="D20" s="223"/>
      <c r="E20" s="223"/>
      <c r="F20" s="223"/>
      <c r="G20" s="79"/>
      <c r="H20" s="94"/>
      <c r="I20" s="94"/>
    </row>
    <row r="21" spans="1:9" ht="15.75">
      <c r="A21" s="10" t="s">
        <v>24</v>
      </c>
      <c r="B21" s="11" t="s">
        <v>25</v>
      </c>
      <c r="C21" s="223" t="s">
        <v>25</v>
      </c>
      <c r="D21" s="223"/>
      <c r="E21" s="223"/>
      <c r="F21" s="223"/>
      <c r="G21" s="79" t="s">
        <v>263</v>
      </c>
      <c r="H21" s="136">
        <v>3250</v>
      </c>
      <c r="I21" s="136"/>
    </row>
    <row r="22" spans="1:9" ht="15.75">
      <c r="A22" s="10" t="s">
        <v>26</v>
      </c>
      <c r="B22" s="13" t="s">
        <v>27</v>
      </c>
      <c r="C22" s="223" t="s">
        <v>27</v>
      </c>
      <c r="D22" s="223"/>
      <c r="E22" s="223"/>
      <c r="F22" s="223"/>
      <c r="G22" s="79"/>
      <c r="H22" s="136">
        <v>3250</v>
      </c>
      <c r="I22" s="136"/>
    </row>
    <row r="23" spans="1:9" ht="15.75">
      <c r="A23" s="10" t="s">
        <v>28</v>
      </c>
      <c r="B23" s="13" t="s">
        <v>29</v>
      </c>
      <c r="C23" s="223" t="s">
        <v>29</v>
      </c>
      <c r="D23" s="223"/>
      <c r="E23" s="223"/>
      <c r="F23" s="223"/>
      <c r="G23" s="79"/>
      <c r="H23" s="94"/>
      <c r="I23" s="121"/>
    </row>
    <row r="24" spans="1:9" ht="15.75">
      <c r="A24" s="8" t="s">
        <v>30</v>
      </c>
      <c r="B24" s="9" t="s">
        <v>31</v>
      </c>
      <c r="C24" s="220" t="s">
        <v>31</v>
      </c>
      <c r="D24" s="220"/>
      <c r="E24" s="220"/>
      <c r="F24" s="220"/>
      <c r="G24" s="127" t="s">
        <v>267</v>
      </c>
      <c r="H24" s="93">
        <f>SUM(H25:H38)</f>
        <v>-475994.47000000003</v>
      </c>
      <c r="I24" s="93">
        <f>SUM(I25:I38)</f>
        <v>-373692.54999999993</v>
      </c>
    </row>
    <row r="25" spans="1:9" ht="15.75">
      <c r="A25" s="10" t="s">
        <v>12</v>
      </c>
      <c r="B25" s="11" t="s">
        <v>32</v>
      </c>
      <c r="C25" s="223" t="s">
        <v>33</v>
      </c>
      <c r="D25" s="224"/>
      <c r="E25" s="224"/>
      <c r="F25" s="224"/>
      <c r="G25" s="127"/>
      <c r="H25" s="94">
        <v>-389780.51</v>
      </c>
      <c r="I25" s="94">
        <v>-317359.42</v>
      </c>
    </row>
    <row r="26" spans="1:9" ht="15.75">
      <c r="A26" s="10" t="s">
        <v>34</v>
      </c>
      <c r="B26" s="11" t="s">
        <v>35</v>
      </c>
      <c r="C26" s="223" t="s">
        <v>36</v>
      </c>
      <c r="D26" s="224"/>
      <c r="E26" s="224"/>
      <c r="F26" s="224"/>
      <c r="G26" s="79"/>
      <c r="H26" s="94">
        <v>-10383.66</v>
      </c>
      <c r="I26" s="94">
        <v>-5213.04</v>
      </c>
    </row>
    <row r="27" spans="1:9" ht="15.75">
      <c r="A27" s="10" t="s">
        <v>24</v>
      </c>
      <c r="B27" s="11" t="s">
        <v>37</v>
      </c>
      <c r="C27" s="223" t="s">
        <v>38</v>
      </c>
      <c r="D27" s="224"/>
      <c r="E27" s="224"/>
      <c r="F27" s="224"/>
      <c r="G27" s="117"/>
      <c r="H27" s="94">
        <v>-22785.49</v>
      </c>
      <c r="I27" s="94">
        <v>-17626.759999999998</v>
      </c>
    </row>
    <row r="28" spans="1:9" ht="15.75">
      <c r="A28" s="10" t="s">
        <v>39</v>
      </c>
      <c r="B28" s="11" t="s">
        <v>40</v>
      </c>
      <c r="C28" s="222" t="s">
        <v>41</v>
      </c>
      <c r="D28" s="224"/>
      <c r="E28" s="224"/>
      <c r="F28" s="224"/>
      <c r="G28" s="79"/>
      <c r="H28" s="94">
        <v>-44.58</v>
      </c>
      <c r="I28" s="94"/>
    </row>
    <row r="29" spans="1:9" ht="15.75">
      <c r="A29" s="10" t="s">
        <v>42</v>
      </c>
      <c r="B29" s="11" t="s">
        <v>43</v>
      </c>
      <c r="C29" s="222" t="s">
        <v>44</v>
      </c>
      <c r="D29" s="224"/>
      <c r="E29" s="224"/>
      <c r="F29" s="224"/>
      <c r="G29" s="79"/>
      <c r="H29" s="94">
        <v>-300</v>
      </c>
      <c r="I29" s="94"/>
    </row>
    <row r="30" spans="1:9" ht="15.75">
      <c r="A30" s="10" t="s">
        <v>45</v>
      </c>
      <c r="B30" s="11" t="s">
        <v>46</v>
      </c>
      <c r="C30" s="222" t="s">
        <v>47</v>
      </c>
      <c r="D30" s="224"/>
      <c r="E30" s="224"/>
      <c r="F30" s="224"/>
      <c r="G30" s="79"/>
      <c r="H30" s="94">
        <v>-1190.3800000000001</v>
      </c>
      <c r="I30" s="94">
        <v>-309.24</v>
      </c>
    </row>
    <row r="31" spans="1:9" ht="15.75">
      <c r="A31" s="10" t="s">
        <v>48</v>
      </c>
      <c r="B31" s="11" t="s">
        <v>49</v>
      </c>
      <c r="C31" s="222" t="s">
        <v>50</v>
      </c>
      <c r="D31" s="224"/>
      <c r="E31" s="224"/>
      <c r="F31" s="224"/>
      <c r="G31" s="79"/>
      <c r="H31" s="94">
        <v>-1230.04</v>
      </c>
      <c r="I31" s="94">
        <v>-4667.66</v>
      </c>
    </row>
    <row r="32" spans="1:9" ht="15.75">
      <c r="A32" s="10" t="s">
        <v>51</v>
      </c>
      <c r="B32" s="11" t="s">
        <v>52</v>
      </c>
      <c r="C32" s="223" t="s">
        <v>52</v>
      </c>
      <c r="D32" s="224"/>
      <c r="E32" s="224"/>
      <c r="F32" s="224"/>
      <c r="G32" s="79"/>
      <c r="H32" s="94"/>
      <c r="I32" s="94"/>
    </row>
    <row r="33" spans="1:11" ht="15.75">
      <c r="A33" s="10" t="s">
        <v>53</v>
      </c>
      <c r="B33" s="11" t="s">
        <v>54</v>
      </c>
      <c r="C33" s="222" t="s">
        <v>54</v>
      </c>
      <c r="D33" s="224"/>
      <c r="E33" s="224"/>
      <c r="F33" s="224"/>
      <c r="G33" s="79"/>
      <c r="H33" s="94">
        <v>-18562.759999999998</v>
      </c>
      <c r="I33" s="94">
        <v>-3297.88</v>
      </c>
    </row>
    <row r="34" spans="1:11" ht="15.75" customHeight="1">
      <c r="A34" s="10" t="s">
        <v>55</v>
      </c>
      <c r="B34" s="11" t="s">
        <v>56</v>
      </c>
      <c r="C34" s="223" t="s">
        <v>57</v>
      </c>
      <c r="D34" s="219"/>
      <c r="E34" s="219"/>
      <c r="F34" s="219"/>
      <c r="G34" s="79"/>
      <c r="H34" s="94">
        <v>-24229.84</v>
      </c>
      <c r="I34" s="94">
        <v>-20165.32</v>
      </c>
    </row>
    <row r="35" spans="1:11" ht="15.75" customHeight="1">
      <c r="A35" s="10" t="s">
        <v>58</v>
      </c>
      <c r="B35" s="11" t="s">
        <v>59</v>
      </c>
      <c r="C35" s="223" t="s">
        <v>60</v>
      </c>
      <c r="D35" s="224"/>
      <c r="E35" s="224"/>
      <c r="F35" s="224"/>
      <c r="G35" s="79"/>
      <c r="H35" s="94"/>
      <c r="I35" s="94"/>
    </row>
    <row r="36" spans="1:11" ht="15.75">
      <c r="A36" s="10" t="s">
        <v>61</v>
      </c>
      <c r="B36" s="11" t="s">
        <v>62</v>
      </c>
      <c r="C36" s="223" t="s">
        <v>63</v>
      </c>
      <c r="D36" s="224"/>
      <c r="E36" s="224"/>
      <c r="F36" s="224"/>
      <c r="G36" s="79"/>
      <c r="H36" s="94"/>
      <c r="I36" s="94"/>
    </row>
    <row r="37" spans="1:11" ht="15.75">
      <c r="A37" s="10" t="s">
        <v>64</v>
      </c>
      <c r="B37" s="11" t="s">
        <v>65</v>
      </c>
      <c r="C37" s="223" t="s">
        <v>66</v>
      </c>
      <c r="D37" s="224"/>
      <c r="E37" s="224"/>
      <c r="F37" s="224"/>
      <c r="G37" s="79"/>
      <c r="H37" s="94">
        <v>-7356.83</v>
      </c>
      <c r="I37" s="94">
        <v>-5053.2299999999996</v>
      </c>
    </row>
    <row r="38" spans="1:11" ht="15.75">
      <c r="A38" s="10" t="s">
        <v>67</v>
      </c>
      <c r="B38" s="11" t="s">
        <v>68</v>
      </c>
      <c r="C38" s="225" t="s">
        <v>69</v>
      </c>
      <c r="D38" s="226"/>
      <c r="E38" s="226"/>
      <c r="F38" s="227"/>
      <c r="G38" s="79"/>
      <c r="H38" s="94">
        <v>-130.38</v>
      </c>
      <c r="I38" s="94"/>
      <c r="K38" s="5"/>
    </row>
    <row r="39" spans="1:11" ht="15.75">
      <c r="A39" s="9" t="s">
        <v>70</v>
      </c>
      <c r="B39" s="12" t="s">
        <v>71</v>
      </c>
      <c r="C39" s="231" t="s">
        <v>71</v>
      </c>
      <c r="D39" s="232"/>
      <c r="E39" s="232"/>
      <c r="F39" s="233"/>
      <c r="G39" s="127"/>
      <c r="H39" s="138">
        <f>SUM(H14+H24)</f>
        <v>-261.00000000005821</v>
      </c>
      <c r="I39" s="93">
        <f>SUM(I14+I24)</f>
        <v>-45.599999999918509</v>
      </c>
    </row>
    <row r="40" spans="1:11" ht="15.75">
      <c r="A40" s="9" t="s">
        <v>72</v>
      </c>
      <c r="B40" s="9" t="s">
        <v>73</v>
      </c>
      <c r="C40" s="234" t="s">
        <v>73</v>
      </c>
      <c r="D40" s="232"/>
      <c r="E40" s="232"/>
      <c r="F40" s="233"/>
      <c r="G40" s="127"/>
      <c r="H40" s="136">
        <v>1249.3800000000001</v>
      </c>
      <c r="I40" s="136">
        <v>586.16</v>
      </c>
    </row>
    <row r="41" spans="1:11" ht="15.75">
      <c r="A41" s="13" t="s">
        <v>74</v>
      </c>
      <c r="B41" s="11" t="s">
        <v>75</v>
      </c>
      <c r="C41" s="225" t="s">
        <v>76</v>
      </c>
      <c r="D41" s="226"/>
      <c r="E41" s="226"/>
      <c r="F41" s="227"/>
      <c r="G41" s="127" t="s">
        <v>275</v>
      </c>
      <c r="H41" s="136">
        <v>1249.3800000000001</v>
      </c>
      <c r="I41" s="136">
        <v>586.16</v>
      </c>
    </row>
    <row r="42" spans="1:11" ht="15.75">
      <c r="A42" s="13" t="s">
        <v>22</v>
      </c>
      <c r="B42" s="11" t="s">
        <v>77</v>
      </c>
      <c r="C42" s="225" t="s">
        <v>77</v>
      </c>
      <c r="D42" s="226"/>
      <c r="E42" s="226"/>
      <c r="F42" s="227"/>
      <c r="G42" s="79"/>
      <c r="H42" s="136"/>
      <c r="I42" s="94"/>
    </row>
    <row r="43" spans="1:11" ht="15.75">
      <c r="A43" s="13" t="s">
        <v>78</v>
      </c>
      <c r="B43" s="11" t="s">
        <v>79</v>
      </c>
      <c r="C43" s="225" t="s">
        <v>80</v>
      </c>
      <c r="D43" s="226"/>
      <c r="E43" s="226"/>
      <c r="F43" s="227"/>
      <c r="G43" s="81"/>
      <c r="H43" s="136"/>
      <c r="I43" s="122"/>
    </row>
    <row r="44" spans="1:11" ht="15.75">
      <c r="A44" s="9" t="s">
        <v>81</v>
      </c>
      <c r="B44" s="12" t="s">
        <v>82</v>
      </c>
      <c r="C44" s="231" t="s">
        <v>82</v>
      </c>
      <c r="D44" s="232"/>
      <c r="E44" s="232"/>
      <c r="F44" s="233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35" t="s">
        <v>84</v>
      </c>
      <c r="D45" s="229"/>
      <c r="E45" s="229"/>
      <c r="F45" s="230"/>
      <c r="G45" s="80"/>
      <c r="H45" s="136"/>
      <c r="I45" s="122"/>
    </row>
    <row r="46" spans="1:11" ht="15.75">
      <c r="A46" s="9" t="s">
        <v>85</v>
      </c>
      <c r="B46" s="12" t="s">
        <v>86</v>
      </c>
      <c r="C46" s="231" t="s">
        <v>86</v>
      </c>
      <c r="D46" s="232"/>
      <c r="E46" s="232"/>
      <c r="F46" s="233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8" t="s">
        <v>88</v>
      </c>
      <c r="D47" s="229"/>
      <c r="E47" s="229"/>
      <c r="F47" s="230"/>
      <c r="G47" s="79"/>
      <c r="H47" s="136">
        <f>SUM(H14+H24+H40+H44)</f>
        <v>988.3799999999419</v>
      </c>
      <c r="I47" s="94">
        <f>SUM(I14+I24+I40+I44)</f>
        <v>540.56000000008146</v>
      </c>
    </row>
    <row r="48" spans="1:11" ht="15.75">
      <c r="A48" s="9" t="s">
        <v>12</v>
      </c>
      <c r="B48" s="9" t="s">
        <v>89</v>
      </c>
      <c r="C48" s="234" t="s">
        <v>89</v>
      </c>
      <c r="D48" s="232"/>
      <c r="E48" s="232"/>
      <c r="F48" s="233"/>
      <c r="G48" s="80"/>
      <c r="H48" s="136"/>
      <c r="I48" s="122"/>
    </row>
    <row r="49" spans="1:9" ht="15.75">
      <c r="A49" s="9" t="s">
        <v>90</v>
      </c>
      <c r="B49" s="12" t="s">
        <v>91</v>
      </c>
      <c r="C49" s="231" t="s">
        <v>91</v>
      </c>
      <c r="D49" s="232"/>
      <c r="E49" s="232"/>
      <c r="F49" s="233"/>
      <c r="G49" s="79"/>
      <c r="H49" s="136">
        <v>988.38</v>
      </c>
      <c r="I49" s="94">
        <f>SUM(I47)</f>
        <v>540.56000000008146</v>
      </c>
    </row>
    <row r="50" spans="1:9" ht="15.75">
      <c r="A50" s="13" t="s">
        <v>12</v>
      </c>
      <c r="B50" s="11" t="s">
        <v>92</v>
      </c>
      <c r="C50" s="225" t="s">
        <v>92</v>
      </c>
      <c r="D50" s="226"/>
      <c r="E50" s="226"/>
      <c r="F50" s="227"/>
      <c r="G50" s="81"/>
      <c r="H50" s="136"/>
      <c r="I50" s="94"/>
    </row>
    <row r="51" spans="1:9" ht="11.25" customHeight="1">
      <c r="A51" s="13" t="s">
        <v>22</v>
      </c>
      <c r="B51" s="11" t="s">
        <v>93</v>
      </c>
      <c r="C51" s="225" t="s">
        <v>93</v>
      </c>
      <c r="D51" s="226"/>
      <c r="E51" s="226"/>
      <c r="F51" s="227"/>
      <c r="G51" s="81"/>
      <c r="H51" s="94"/>
      <c r="I51" s="122"/>
    </row>
    <row r="52" spans="1:9" ht="5.25" hidden="1" customHeight="1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206" t="s">
        <v>268</v>
      </c>
      <c r="D53" s="206"/>
      <c r="E53" s="206"/>
      <c r="F53" s="16"/>
      <c r="G53" s="77"/>
      <c r="H53" s="207" t="s">
        <v>269</v>
      </c>
      <c r="I53" s="207"/>
    </row>
    <row r="54" spans="1:9" s="1" customFormat="1" ht="11.25" customHeight="1">
      <c r="B54" s="17"/>
      <c r="C54" s="241" t="s">
        <v>94</v>
      </c>
      <c r="D54" s="217"/>
      <c r="G54" s="130" t="s">
        <v>95</v>
      </c>
      <c r="H54" s="239" t="s">
        <v>96</v>
      </c>
      <c r="I54" s="240"/>
    </row>
    <row r="56" spans="1:9" ht="15.75">
      <c r="C56" s="236" t="s">
        <v>245</v>
      </c>
      <c r="D56" s="236"/>
      <c r="E56" s="78"/>
      <c r="F56" s="16"/>
      <c r="G56" s="77"/>
      <c r="H56" s="237" t="s">
        <v>246</v>
      </c>
      <c r="I56" s="238"/>
    </row>
    <row r="57" spans="1:9">
      <c r="G57" s="130" t="s">
        <v>95</v>
      </c>
      <c r="H57" s="239" t="s">
        <v>96</v>
      </c>
      <c r="I57" s="240"/>
    </row>
  </sheetData>
  <mergeCells count="58">
    <mergeCell ref="C56:D56"/>
    <mergeCell ref="H56:I56"/>
    <mergeCell ref="H57:I57"/>
    <mergeCell ref="H53:I53"/>
    <mergeCell ref="H54:I54"/>
    <mergeCell ref="C54:D54"/>
    <mergeCell ref="C53:E53"/>
    <mergeCell ref="C51:F51"/>
    <mergeCell ref="C42:F42"/>
    <mergeCell ref="C43:F43"/>
    <mergeCell ref="C44:F44"/>
    <mergeCell ref="C45:F45"/>
    <mergeCell ref="C46:F46"/>
    <mergeCell ref="C48:F48"/>
    <mergeCell ref="C49:F49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A12:I12"/>
    <mergeCell ref="A13:B13"/>
    <mergeCell ref="C13:F13"/>
    <mergeCell ref="A10:I10"/>
    <mergeCell ref="A11:I11"/>
    <mergeCell ref="A7:I7"/>
    <mergeCell ref="A8:I8"/>
    <mergeCell ref="A9:I9"/>
    <mergeCell ref="A3:I3"/>
    <mergeCell ref="A4:I4"/>
    <mergeCell ref="A5:I5"/>
    <mergeCell ref="A6:I6"/>
  </mergeCells>
  <phoneticPr fontId="15" type="noConversion"/>
  <pageMargins left="0.35433070866141736" right="0.35433070866141736" top="0" bottom="0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B8" zoomScale="118" zoomScaleNormal="118" workbookViewId="0">
      <selection activeCell="B18" sqref="B18"/>
    </sheetView>
  </sheetViews>
  <sheetFormatPr defaultColWidth="9.140625" defaultRowHeight="15"/>
  <cols>
    <col min="1" max="1" width="4.7109375" style="157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6" t="s">
        <v>241</v>
      </c>
      <c r="C3" s="246"/>
      <c r="D3" s="246"/>
      <c r="E3" s="246"/>
      <c r="F3" s="246"/>
      <c r="G3" s="157"/>
      <c r="H3" s="157" t="s">
        <v>225</v>
      </c>
      <c r="I3" s="120"/>
      <c r="J3" s="120"/>
      <c r="K3" s="120"/>
      <c r="L3" s="120"/>
    </row>
    <row r="4" spans="1:13">
      <c r="B4" s="247" t="s">
        <v>240</v>
      </c>
      <c r="C4" s="247"/>
      <c r="D4" s="247"/>
      <c r="E4" s="247"/>
      <c r="F4" s="247"/>
      <c r="G4" s="247"/>
      <c r="J4" s="102"/>
      <c r="K4" s="102"/>
    </row>
    <row r="5" spans="1:13">
      <c r="A5" s="4" t="s">
        <v>181</v>
      </c>
      <c r="J5" s="102"/>
      <c r="K5" s="102"/>
    </row>
    <row r="6" spans="1:13">
      <c r="A6" s="247" t="s">
        <v>226</v>
      </c>
      <c r="B6" s="247"/>
      <c r="C6" s="247"/>
      <c r="D6" s="247"/>
      <c r="E6" s="247"/>
      <c r="F6" s="247"/>
      <c r="G6" s="247"/>
      <c r="H6" s="247"/>
    </row>
    <row r="7" spans="1:13">
      <c r="A7" s="156"/>
      <c r="B7" s="102"/>
      <c r="C7" s="102"/>
      <c r="D7" s="102"/>
      <c r="E7" s="102"/>
      <c r="F7" s="102"/>
      <c r="G7" s="123">
        <v>44651</v>
      </c>
      <c r="H7" s="102"/>
      <c r="I7" s="102"/>
      <c r="J7" s="102"/>
      <c r="K7" s="102"/>
    </row>
    <row r="8" spans="1:13">
      <c r="A8" s="248" t="s">
        <v>182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107"/>
      <c r="M8" s="107"/>
    </row>
    <row r="9" spans="1:13" ht="15" customHeight="1">
      <c r="A9" s="114"/>
      <c r="B9" s="114"/>
      <c r="C9" s="159"/>
      <c r="D9" s="249" t="s">
        <v>185</v>
      </c>
      <c r="E9" s="249"/>
      <c r="F9" s="249"/>
      <c r="G9" s="249"/>
      <c r="H9" s="249"/>
      <c r="I9" s="249"/>
      <c r="J9" s="249"/>
      <c r="K9" s="249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" customHeight="1">
      <c r="A12" s="71" t="s">
        <v>188</v>
      </c>
      <c r="B12" s="73" t="s">
        <v>234</v>
      </c>
      <c r="C12" s="100">
        <f>SUM(C13+C14)</f>
        <v>47276.639999999999</v>
      </c>
      <c r="D12" s="100">
        <f t="shared" ref="D12:M12" si="0">SUM(D13+D14)</f>
        <v>262190.32999999996</v>
      </c>
      <c r="E12" s="100">
        <f t="shared" si="0"/>
        <v>0</v>
      </c>
      <c r="F12" s="100">
        <f t="shared" si="0"/>
        <v>18308</v>
      </c>
      <c r="G12" s="100">
        <f t="shared" si="0"/>
        <v>0</v>
      </c>
      <c r="H12" s="100">
        <f t="shared" si="0"/>
        <v>0</v>
      </c>
      <c r="I12" s="100">
        <f t="shared" si="0"/>
        <v>-270662.09000000003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57112.87999999999</v>
      </c>
    </row>
    <row r="13" spans="1:13" ht="15" customHeight="1">
      <c r="A13" s="72" t="s">
        <v>189</v>
      </c>
      <c r="B13" s="74" t="s">
        <v>190</v>
      </c>
      <c r="C13" s="101">
        <v>47276.639999999999</v>
      </c>
      <c r="D13" s="134">
        <v>7000</v>
      </c>
      <c r="E13" s="151">
        <v>2262.9299999999998</v>
      </c>
      <c r="F13" s="151">
        <v>18308</v>
      </c>
      <c r="G13" s="151"/>
      <c r="H13" s="151"/>
      <c r="I13" s="151">
        <v>-19887.3</v>
      </c>
      <c r="J13" s="151"/>
      <c r="K13" s="151"/>
      <c r="L13" s="152"/>
      <c r="M13" s="153">
        <f>SUM(C13:L13)</f>
        <v>54960.270000000004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255190.33</v>
      </c>
      <c r="E14" s="151">
        <v>-2262.9299999999998</v>
      </c>
      <c r="F14" s="151"/>
      <c r="G14" s="151"/>
      <c r="H14" s="151"/>
      <c r="I14" s="151">
        <v>-250774.79</v>
      </c>
      <c r="J14" s="151"/>
      <c r="K14" s="151"/>
      <c r="L14" s="152"/>
      <c r="M14" s="153">
        <f>SUM(C14:L14)</f>
        <v>2152.609999999986</v>
      </c>
    </row>
    <row r="15" spans="1:13" ht="55.5" customHeight="1">
      <c r="A15" s="71" t="s">
        <v>193</v>
      </c>
      <c r="B15" s="73" t="s">
        <v>235</v>
      </c>
      <c r="C15" s="100">
        <f>SUM(C16+C17)</f>
        <v>622431.29</v>
      </c>
      <c r="D15" s="135">
        <f t="shared" ref="D15:L15" si="1">SUM(D16+D17)</f>
        <v>75348.26999999999</v>
      </c>
      <c r="E15" s="135">
        <f t="shared" si="1"/>
        <v>0</v>
      </c>
      <c r="F15" s="135">
        <f t="shared" si="1"/>
        <v>436.66</v>
      </c>
      <c r="G15" s="135">
        <f t="shared" si="1"/>
        <v>0</v>
      </c>
      <c r="H15" s="135">
        <f t="shared" si="1"/>
        <v>0</v>
      </c>
      <c r="I15" s="135">
        <f t="shared" si="1"/>
        <v>-79843.81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618372.41000000015</v>
      </c>
    </row>
    <row r="16" spans="1:13" ht="15" customHeight="1">
      <c r="A16" s="72" t="s">
        <v>194</v>
      </c>
      <c r="B16" s="74" t="s">
        <v>190</v>
      </c>
      <c r="C16" s="101">
        <v>622300.91</v>
      </c>
      <c r="D16" s="134">
        <v>119.01</v>
      </c>
      <c r="E16" s="134">
        <v>1117.49</v>
      </c>
      <c r="F16" s="134">
        <v>436.66</v>
      </c>
      <c r="G16" s="134"/>
      <c r="H16" s="134"/>
      <c r="I16" s="134">
        <v>-5601.66</v>
      </c>
      <c r="J16" s="134"/>
      <c r="K16" s="101"/>
      <c r="L16" s="108"/>
      <c r="M16" s="139">
        <f t="shared" si="2"/>
        <v>618372.41</v>
      </c>
    </row>
    <row r="17" spans="1:13" ht="15" customHeight="1">
      <c r="A17" s="72" t="s">
        <v>195</v>
      </c>
      <c r="B17" s="74" t="s">
        <v>191</v>
      </c>
      <c r="C17" s="101">
        <v>130.38</v>
      </c>
      <c r="D17" s="134">
        <v>75229.259999999995</v>
      </c>
      <c r="E17" s="134">
        <v>-1117.49</v>
      </c>
      <c r="F17" s="134"/>
      <c r="G17" s="134"/>
      <c r="H17" s="134"/>
      <c r="I17" s="134">
        <v>-74242.149999999994</v>
      </c>
      <c r="J17" s="134"/>
      <c r="K17" s="101"/>
      <c r="L17" s="108"/>
      <c r="M17" s="115">
        <f t="shared" si="2"/>
        <v>0</v>
      </c>
    </row>
    <row r="18" spans="1:13" ht="111.75" customHeight="1">
      <c r="A18" s="71" t="s">
        <v>196</v>
      </c>
      <c r="B18" s="73" t="s">
        <v>236</v>
      </c>
      <c r="C18" s="100">
        <f>SUM(C19+C20)</f>
        <v>412.29</v>
      </c>
      <c r="D18" s="135" t="s">
        <v>276</v>
      </c>
      <c r="E18" s="135">
        <f t="shared" ref="D18:L18" si="3">SUM(E19+E20)</f>
        <v>0</v>
      </c>
      <c r="F18" s="135">
        <f t="shared" si="3"/>
        <v>0</v>
      </c>
      <c r="G18" s="135">
        <f t="shared" si="3"/>
        <v>0</v>
      </c>
      <c r="H18" s="135">
        <f t="shared" si="3"/>
        <v>0</v>
      </c>
      <c r="I18" s="135">
        <f t="shared" si="3"/>
        <v>-2717.68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-2305.39</v>
      </c>
    </row>
    <row r="19" spans="1:13" ht="15" customHeight="1">
      <c r="A19" s="72" t="s">
        <v>197</v>
      </c>
      <c r="B19" s="74" t="s">
        <v>190</v>
      </c>
      <c r="C19" s="101">
        <v>412.29</v>
      </c>
      <c r="D19" s="134"/>
      <c r="E19" s="134">
        <v>2696.11</v>
      </c>
      <c r="F19" s="134"/>
      <c r="G19" s="134"/>
      <c r="H19" s="134"/>
      <c r="I19" s="134">
        <v>-2717.68</v>
      </c>
      <c r="J19" s="134"/>
      <c r="K19" s="101"/>
      <c r="L19" s="108"/>
      <c r="M19" s="115">
        <f t="shared" si="2"/>
        <v>390.72000000000025</v>
      </c>
    </row>
    <row r="20" spans="1:13" ht="15" customHeight="1">
      <c r="A20" s="72" t="s">
        <v>198</v>
      </c>
      <c r="B20" s="74" t="s">
        <v>191</v>
      </c>
      <c r="C20" s="101"/>
      <c r="D20" s="134">
        <v>2696.11</v>
      </c>
      <c r="E20" s="134">
        <v>-2696.11</v>
      </c>
      <c r="F20" s="134"/>
      <c r="G20" s="134"/>
      <c r="H20" s="134"/>
      <c r="I20" s="134"/>
      <c r="J20" s="134"/>
      <c r="K20" s="101"/>
      <c r="L20" s="108"/>
      <c r="M20" s="115">
        <f t="shared" si="2"/>
        <v>0</v>
      </c>
    </row>
    <row r="21" spans="1:13" ht="15" customHeight="1">
      <c r="A21" s="71" t="s">
        <v>199</v>
      </c>
      <c r="B21" s="73" t="s">
        <v>200</v>
      </c>
      <c r="C21" s="100">
        <f>SUM(C22+C23)</f>
        <v>21970.68</v>
      </c>
      <c r="D21" s="135">
        <f t="shared" ref="D21:L21" si="4">SUM(D22+D23)</f>
        <v>0</v>
      </c>
      <c r="E21" s="135">
        <f t="shared" si="4"/>
        <v>0</v>
      </c>
      <c r="F21" s="135">
        <f t="shared" si="4"/>
        <v>869.7</v>
      </c>
      <c r="G21" s="135">
        <f t="shared" si="4"/>
        <v>0</v>
      </c>
      <c r="H21" s="135">
        <f t="shared" si="4"/>
        <v>0</v>
      </c>
      <c r="I21" s="135">
        <f t="shared" si="4"/>
        <v>-1360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21480.38</v>
      </c>
    </row>
    <row r="22" spans="1:13" ht="15" customHeight="1">
      <c r="A22" s="72" t="s">
        <v>201</v>
      </c>
      <c r="B22" s="74" t="s">
        <v>190</v>
      </c>
      <c r="C22" s="101">
        <v>15287.94</v>
      </c>
      <c r="D22" s="134"/>
      <c r="E22" s="134">
        <v>706.86</v>
      </c>
      <c r="F22" s="134">
        <v>869.7</v>
      </c>
      <c r="G22" s="134"/>
      <c r="H22" s="134"/>
      <c r="I22" s="134">
        <v>-1045.3499999999999</v>
      </c>
      <c r="J22" s="134"/>
      <c r="K22" s="101"/>
      <c r="L22" s="108"/>
      <c r="M22" s="115">
        <f t="shared" si="2"/>
        <v>15819.15</v>
      </c>
    </row>
    <row r="23" spans="1:13" ht="15" customHeight="1">
      <c r="A23" s="72" t="s">
        <v>202</v>
      </c>
      <c r="B23" s="74" t="s">
        <v>191</v>
      </c>
      <c r="C23" s="101">
        <v>6682.74</v>
      </c>
      <c r="D23" s="134"/>
      <c r="E23" s="134">
        <v>-706.86</v>
      </c>
      <c r="F23" s="134"/>
      <c r="G23" s="134"/>
      <c r="H23" s="134"/>
      <c r="I23" s="134">
        <v>-314.64999999999998</v>
      </c>
      <c r="J23" s="134"/>
      <c r="K23" s="101"/>
      <c r="L23" s="108"/>
      <c r="M23" s="115">
        <f t="shared" si="2"/>
        <v>5661.2300000000005</v>
      </c>
    </row>
    <row r="24" spans="1:13" ht="15" customHeight="1">
      <c r="A24" s="71" t="s">
        <v>203</v>
      </c>
      <c r="B24" s="73" t="s">
        <v>237</v>
      </c>
      <c r="C24" s="100">
        <f>SUM(C12+C15+C18+C21)</f>
        <v>692090.90000000014</v>
      </c>
      <c r="D24" s="135" t="e">
        <f t="shared" ref="D24:M24" si="5">SUM(D12+D15+D18+D21)</f>
        <v>#VALUE!</v>
      </c>
      <c r="E24" s="135">
        <f t="shared" si="5"/>
        <v>0</v>
      </c>
      <c r="F24" s="135">
        <f t="shared" si="5"/>
        <v>19614.36</v>
      </c>
      <c r="G24" s="135">
        <f t="shared" si="5"/>
        <v>0</v>
      </c>
      <c r="H24" s="135">
        <f t="shared" si="5"/>
        <v>0</v>
      </c>
      <c r="I24" s="135">
        <f t="shared" si="5"/>
        <v>-354583.58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694660.28000000014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50" t="s">
        <v>270</v>
      </c>
      <c r="C26" s="200"/>
      <c r="D26" s="243"/>
      <c r="E26" s="243"/>
      <c r="F26" s="155"/>
      <c r="G26" s="251" t="s">
        <v>269</v>
      </c>
      <c r="H26" s="251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42"/>
      <c r="C28" s="238"/>
      <c r="D28" s="243"/>
      <c r="E28" s="243"/>
      <c r="F28" s="155"/>
      <c r="G28" s="244"/>
      <c r="H28" s="245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44" t="s">
        <v>246</v>
      </c>
      <c r="H30" s="244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Vartotojas</cp:lastModifiedBy>
  <cp:lastPrinted>2022-04-20T09:38:19Z</cp:lastPrinted>
  <dcterms:created xsi:type="dcterms:W3CDTF">2010-05-06T12:14:22Z</dcterms:created>
  <dcterms:modified xsi:type="dcterms:W3CDTF">2022-04-20T09:39:11Z</dcterms:modified>
</cp:coreProperties>
</file>