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640" windowHeight="9795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45621" iterateDelta="1E-4"/>
</workbook>
</file>

<file path=xl/calcChain.xml><?xml version="1.0" encoding="utf-8"?>
<calcChain xmlns="http://schemas.openxmlformats.org/spreadsheetml/2006/main">
  <c r="C12" i="18" l="1"/>
  <c r="F20" i="4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H12" i="18"/>
  <c r="H24" i="18" s="1"/>
  <c r="G12" i="18"/>
  <c r="G24" i="18" s="1"/>
  <c r="F12" i="18"/>
  <c r="E12" i="18"/>
  <c r="D12" i="18"/>
  <c r="D24" i="18" l="1"/>
  <c r="I24" i="18"/>
  <c r="C24" i="18"/>
  <c r="F24" i="18"/>
  <c r="E24" i="18"/>
  <c r="M21" i="18"/>
  <c r="M18" i="18"/>
  <c r="M15" i="18"/>
  <c r="M12" i="18"/>
  <c r="M24" i="18" l="1"/>
  <c r="G90" i="4"/>
  <c r="F90" i="4"/>
  <c r="G86" i="4"/>
  <c r="F86" i="4"/>
  <c r="G75" i="4"/>
  <c r="F75" i="4"/>
  <c r="G69" i="4"/>
  <c r="F69" i="4"/>
  <c r="F64" i="4" s="1"/>
  <c r="G65" i="4"/>
  <c r="F65" i="4"/>
  <c r="G59" i="4"/>
  <c r="F59" i="4"/>
  <c r="G47" i="4"/>
  <c r="F47" i="4"/>
  <c r="G40" i="4"/>
  <c r="F40" i="4"/>
  <c r="G25" i="4"/>
  <c r="F25" i="4"/>
  <c r="F19" i="4" s="1"/>
  <c r="G20" i="4"/>
  <c r="F39" i="4" l="1"/>
  <c r="G39" i="4"/>
  <c r="G64" i="4"/>
  <c r="G95" i="4" s="1"/>
  <c r="G19" i="4"/>
  <c r="G57" i="4" s="1"/>
  <c r="F57" i="4"/>
  <c r="F95" i="4"/>
  <c r="I15" i="1"/>
  <c r="I14" i="1" s="1"/>
  <c r="I24" i="1"/>
  <c r="H15" i="1"/>
  <c r="H14" i="1" s="1"/>
  <c r="H24" i="1"/>
  <c r="H47" i="1" l="1"/>
  <c r="I47" i="1"/>
  <c r="I49" i="1" s="1"/>
  <c r="I39" i="1"/>
  <c r="H39" i="1"/>
</calcChain>
</file>

<file path=xl/sharedStrings.xml><?xml version="1.0" encoding="utf-8"?>
<sst xmlns="http://schemas.openxmlformats.org/spreadsheetml/2006/main" count="373" uniqueCount="272">
  <si>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</si>
  <si>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</si>
  <si>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</si>
  <si>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</si>
  <si>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</si>
  <si>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</si>
  <si>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</si>
  <si>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</si>
  <si>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</si>
  <si>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</si>
  <si>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</si>
  <si>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</si>
  <si>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</si>
  <si>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</si>
  <si>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</si>
  <si>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</si>
  <si>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</si>
  <si>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</si>
  <si>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</si>
  <si>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</si>
  <si>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</si>
  <si>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</si>
  <si>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</si>
  <si>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</si>
  <si>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</si>
  <si>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</si>
  <si>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</si>
  <si>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</si>
  <si>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</si>
  <si>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</si>
  <si>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</si>
  <si>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</si>
  <si>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</si>
  <si>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</si>
  <si>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</si>
  <si>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</si>
  <si>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</si>
  <si>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</si>
  <si>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</si>
  <si>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</si>
  <si>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</si>
  <si>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</si>
  <si>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</si>
  <si>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</si>
  <si>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</si>
  <si>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</si>
  <si>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</si>
  <si>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</si>
  <si>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</si>
  <si>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</si>
  <si>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</si>
  <si>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</si>
  <si>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</si>
  <si>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</si>
  <si>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</si>
  <si>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</si>
  <si>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</si>
  <si>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</si>
  <si>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</si>
  <si>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</si>
  <si>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</si>
  <si>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</si>
  <si>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</si>
  <si>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</si>
  <si>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</si>
  <si>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</si>
  <si>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</si>
  <si>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</si>
  <si>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</si>
  <si>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</si>
  <si>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</si>
  <si>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</si>
  <si>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</si>
  <si>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</si>
  <si>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</si>
  <si>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</si>
  <si>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</si>
  <si>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</si>
  <si>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</si>
  <si>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</si>
  <si>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</si>
  <si>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</si>
  <si>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</si>
  <si>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</si>
  <si>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</si>
  <si>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</si>
  <si>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</si>
  <si>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</si>
  <si>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</si>
  <si>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</si>
  <si>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</si>
  <si>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</si>
  <si>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</si>
  <si>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</si>
  <si>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</si>
  <si>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</si>
  <si>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</si>
  <si>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</si>
  <si>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</si>
  <si>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</si>
  <si>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</si>
  <si>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</si>
  <si>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</si>
  <si>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</si>
  <si>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</si>
  <si>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</si>
  <si>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</si>
  <si>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</si>
  <si>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</si>
  <si>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</si>
  <si>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</si>
  <si>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</si>
  <si>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</si>
  <si>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</si>
  <si>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</si>
  <si>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</si>
  <si>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</si>
  <si>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</si>
  <si>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</si>
  <si>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</si>
  <si>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</si>
  <si>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</si>
  <si>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</si>
  <si>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</si>
  <si>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</si>
  <si>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</si>
  <si>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</si>
  <si>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</si>
  <si>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</si>
  <si>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</si>
  <si>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</si>
  <si>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</si>
  <si>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</si>
  <si>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</si>
  <si>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</si>
  <si>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</si>
  <si>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</si>
  <si>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</si>
  <si>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</si>
  <si>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</si>
  <si>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</si>
  <si>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</si>
  <si>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</si>
  <si>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</si>
  <si>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</si>
  <si>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</si>
  <si>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</si>
  <si>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</si>
  <si>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</si>
  <si>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</si>
  <si>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</si>
  <si>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</si>
  <si>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</si>
  <si>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</si>
  <si>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</si>
  <si>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</si>
  <si>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</si>
  <si>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</si>
  <si>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</si>
  <si>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</si>
  <si>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</si>
  <si>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</si>
  <si>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</si>
  <si>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</si>
  <si>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</si>
  <si>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</si>
  <si>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</si>
  <si>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</si>
  <si>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</si>
  <si>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</si>
  <si>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</si>
  <si>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</si>
  <si>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</si>
  <si>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</si>
  <si>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</si>
  <si>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</si>
  <si>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</si>
  <si>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</si>
  <si>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</si>
  <si>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</si>
  <si>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</si>
  <si>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</si>
  <si>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</si>
  <si>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</si>
  <si>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</si>
  <si>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</si>
  <si>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</si>
  <si>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</si>
  <si>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</si>
  <si>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</si>
  <si>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</si>
  <si>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</si>
  <si>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</si>
  <si>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</si>
  <si>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</si>
  <si>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</si>
  <si>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</si>
  <si>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</si>
  <si>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</si>
  <si>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</si>
  <si>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</si>
  <si>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</si>
  <si>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</si>
  <si>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</si>
  <si>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</si>
  <si>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</si>
  <si>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</si>
  <si>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</si>
  <si>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</si>
  <si>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</si>
  <si>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</si>
  <si>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</si>
  <si>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</si>
  <si>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</si>
  <si>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</si>
  <si>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</si>
  <si>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</si>
  <si>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</si>
  <si>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</si>
  <si>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</si>
  <si>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</si>
  <si>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</si>
  <si>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</si>
  <si>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</si>
  <si>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</si>
  <si>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</si>
  <si>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</si>
  <si>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</si>
  <si>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</si>
  <si>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</si>
  <si>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</si>
  <si>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</si>
  <si>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</si>
  <si>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</si>
  <si>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</si>
  <si>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</si>
  <si>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</si>
  <si>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</si>
  <si>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</si>
  <si>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</si>
  <si>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</si>
  <si>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</si>
  <si>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</si>
  <si>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</si>
  <si>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</si>
  <si>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</si>
  <si>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</si>
  <si>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</si>
  <si>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</si>
  <si>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</si>
  <si>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</si>
  <si>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</si>
  <si>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</si>
  <si>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</si>
  <si>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</si>
  <si>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</si>
  <si>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</si>
  <si>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</si>
  <si>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</si>
  <si>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</si>
  <si>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</si>
  <si>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</si>
  <si>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</si>
  <si>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</si>
  <si>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</si>
  <si>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</si>
  <si>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</si>
  <si>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</si>
  <si>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 xml:space="preserve">Direktorius </t>
  </si>
  <si>
    <t>Algirdas Gedeikis</t>
  </si>
  <si>
    <t>PAGAL 2021 M. KOVO 31 d. DUOMENIS</t>
  </si>
  <si>
    <t>PAGAL 2021 M. KOVO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</si>
</sst>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 2" xfId="5"/>
    <cellStyle name="Normal" xfId="0" builtinId="0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topLeftCell="A73" workbookViewId="0">
      <selection activeCell="F84" sqref="F84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64" t="s">
        <v>204</v>
      </c>
      <c r="F1" s="164"/>
      <c r="G1" s="164"/>
    </row>
    <row r="2" spans="1:7">
      <c r="E2" s="118" t="s">
        <v>97</v>
      </c>
      <c r="F2" s="119"/>
      <c r="G2" s="119"/>
    </row>
    <row r="4" spans="1:7">
      <c r="A4" s="165" t="s">
        <v>98</v>
      </c>
      <c r="B4" s="166"/>
      <c r="C4" s="166"/>
      <c r="D4" s="166"/>
      <c r="E4" s="166"/>
      <c r="F4" s="167"/>
      <c r="G4" s="167"/>
    </row>
    <row r="5" spans="1:7">
      <c r="A5" s="168"/>
      <c r="B5" s="168"/>
      <c r="C5" s="168"/>
      <c r="D5" s="168"/>
      <c r="E5" s="168"/>
      <c r="F5" s="168"/>
      <c r="G5" s="168"/>
    </row>
    <row r="6" spans="1:7" ht="12.75" customHeight="1">
      <c r="A6" s="169" t="s">
        <v>239</v>
      </c>
      <c r="B6" s="169"/>
      <c r="C6" s="169"/>
      <c r="D6" s="169"/>
      <c r="E6" s="169"/>
      <c r="F6" s="169"/>
      <c r="G6" s="169"/>
    </row>
    <row r="7" spans="1:7">
      <c r="A7" s="165" t="s">
        <v>99</v>
      </c>
      <c r="B7" s="170"/>
      <c r="C7" s="170"/>
      <c r="D7" s="170"/>
      <c r="E7" s="170"/>
      <c r="F7" s="171"/>
      <c r="G7" s="171"/>
    </row>
    <row r="8" spans="1:7" ht="12.75" customHeight="1">
      <c r="A8" s="172" t="s">
        <v>240</v>
      </c>
      <c r="B8" s="173"/>
      <c r="C8" s="173"/>
      <c r="D8" s="173"/>
      <c r="E8" s="173"/>
      <c r="F8" s="173"/>
      <c r="G8" s="173"/>
    </row>
    <row r="9" spans="1:7">
      <c r="A9" s="174" t="s">
        <v>100</v>
      </c>
      <c r="B9" s="175"/>
      <c r="C9" s="175"/>
      <c r="D9" s="175"/>
      <c r="E9" s="175"/>
      <c r="F9" s="176"/>
      <c r="G9" s="176"/>
    </row>
    <row r="10" spans="1:7">
      <c r="A10" s="176"/>
      <c r="B10" s="176"/>
      <c r="C10" s="176"/>
      <c r="D10" s="176"/>
      <c r="E10" s="176"/>
      <c r="F10" s="176"/>
      <c r="G10" s="176"/>
    </row>
    <row r="11" spans="1:7">
      <c r="A11" s="177"/>
      <c r="B11" s="171"/>
      <c r="C11" s="171"/>
      <c r="D11" s="171"/>
      <c r="E11" s="171"/>
      <c r="F11" s="18"/>
      <c r="G11" s="18"/>
    </row>
    <row r="12" spans="1:7">
      <c r="A12" s="178" t="s">
        <v>101</v>
      </c>
      <c r="B12" s="179"/>
      <c r="C12" s="179"/>
      <c r="D12" s="179"/>
      <c r="E12" s="179"/>
      <c r="F12" s="180"/>
      <c r="G12" s="180"/>
    </row>
    <row r="13" spans="1:7">
      <c r="A13" s="178" t="s">
        <v>270</v>
      </c>
      <c r="B13" s="179"/>
      <c r="C13" s="179"/>
      <c r="D13" s="179"/>
      <c r="E13" s="179"/>
      <c r="F13" s="180"/>
      <c r="G13" s="180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181">
        <v>44295</v>
      </c>
      <c r="B15" s="170"/>
      <c r="C15" s="170"/>
      <c r="D15" s="170"/>
      <c r="E15" s="170"/>
      <c r="F15" s="171"/>
      <c r="G15" s="171"/>
    </row>
    <row r="16" spans="1:7">
      <c r="A16" s="165" t="s">
        <v>4</v>
      </c>
      <c r="B16" s="165"/>
      <c r="C16" s="165"/>
      <c r="D16" s="165"/>
      <c r="E16" s="165"/>
      <c r="F16" s="171"/>
      <c r="G16" s="171"/>
    </row>
    <row r="17" spans="1:7" ht="27" customHeight="1">
      <c r="A17" s="145"/>
      <c r="B17" s="143"/>
      <c r="C17" s="143"/>
      <c r="D17" s="143"/>
      <c r="E17" s="162" t="s">
        <v>247</v>
      </c>
      <c r="F17" s="163"/>
      <c r="G17" s="163"/>
    </row>
    <row r="18" spans="1:7" ht="63.75">
      <c r="A18" s="20" t="s">
        <v>5</v>
      </c>
      <c r="B18" s="185" t="s">
        <v>6</v>
      </c>
      <c r="C18" s="186"/>
      <c r="D18" s="187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692662.13</v>
      </c>
      <c r="G19" s="98">
        <f>SUM(G20+G25+G36+G37)</f>
        <v>697783.82000000007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521.5</v>
      </c>
      <c r="G20" s="95">
        <f>SUM(G21:G24)</f>
        <v>574.12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521.5</v>
      </c>
      <c r="G22" s="95">
        <v>574.12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692140.63</v>
      </c>
      <c r="G25" s="95">
        <f>SUM(G26:G35)</f>
        <v>697209.70000000007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629175.37</v>
      </c>
      <c r="G27" s="95">
        <v>632770.66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5953.37</v>
      </c>
      <c r="G33" s="95">
        <v>6663.68</v>
      </c>
    </row>
    <row r="34" spans="1:7">
      <c r="A34" s="29" t="s">
        <v>132</v>
      </c>
      <c r="B34" s="188" t="s">
        <v>205</v>
      </c>
      <c r="C34" s="183"/>
      <c r="D34" s="184"/>
      <c r="E34" s="84"/>
      <c r="F34" s="95">
        <v>57011.89</v>
      </c>
      <c r="G34" s="95">
        <v>57775.360000000001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209337.46000000002</v>
      </c>
      <c r="G39" s="98">
        <f>SUM(G40+G46+G47+G54+G55)</f>
        <v>112529.38</v>
      </c>
    </row>
    <row r="40" spans="1:7">
      <c r="A40" s="39" t="s">
        <v>12</v>
      </c>
      <c r="B40" s="188" t="s">
        <v>139</v>
      </c>
      <c r="C40" s="183"/>
      <c r="D40" s="184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88" t="s">
        <v>206</v>
      </c>
      <c r="C41" s="183"/>
      <c r="D41" s="184"/>
      <c r="E41" s="84"/>
      <c r="F41" s="95"/>
      <c r="G41" s="95"/>
    </row>
    <row r="42" spans="1:7">
      <c r="A42" s="43" t="s">
        <v>109</v>
      </c>
      <c r="B42" s="188" t="s">
        <v>207</v>
      </c>
      <c r="C42" s="183"/>
      <c r="D42" s="184"/>
      <c r="E42" s="84"/>
      <c r="F42" s="95"/>
      <c r="G42" s="95"/>
    </row>
    <row r="43" spans="1:7">
      <c r="A43" s="43" t="s">
        <v>111</v>
      </c>
      <c r="B43" s="188" t="s">
        <v>208</v>
      </c>
      <c r="C43" s="183"/>
      <c r="D43" s="184"/>
      <c r="E43" s="84"/>
      <c r="F43" s="95"/>
      <c r="G43" s="95"/>
    </row>
    <row r="44" spans="1:7">
      <c r="A44" s="43" t="s">
        <v>113</v>
      </c>
      <c r="B44" s="188" t="s">
        <v>209</v>
      </c>
      <c r="C44" s="183"/>
      <c r="D44" s="184"/>
      <c r="E44" s="84"/>
      <c r="F44" s="95"/>
      <c r="G44" s="95"/>
    </row>
    <row r="45" spans="1:7" ht="12.75" customHeight="1">
      <c r="A45" s="44" t="s">
        <v>140</v>
      </c>
      <c r="B45" s="189" t="s">
        <v>210</v>
      </c>
      <c r="C45" s="183"/>
      <c r="D45" s="184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/>
      <c r="G46" s="95">
        <v>128.38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201658.01</v>
      </c>
      <c r="G47" s="98">
        <f>SUM(G49:G53)</f>
        <v>101442.37</v>
      </c>
    </row>
    <row r="48" spans="1:7">
      <c r="A48" s="43" t="s">
        <v>143</v>
      </c>
      <c r="B48" s="182" t="s">
        <v>249</v>
      </c>
      <c r="C48" s="190"/>
      <c r="D48" s="191"/>
      <c r="E48" s="126"/>
      <c r="F48" s="98"/>
      <c r="G48" s="98"/>
    </row>
    <row r="49" spans="1:7">
      <c r="A49" s="48" t="s">
        <v>243</v>
      </c>
      <c r="B49" s="188" t="s">
        <v>211</v>
      </c>
      <c r="C49" s="183"/>
      <c r="D49" s="184"/>
      <c r="E49" s="86"/>
      <c r="F49" s="96"/>
      <c r="G49" s="96"/>
    </row>
    <row r="50" spans="1:7">
      <c r="A50" s="43" t="s">
        <v>250</v>
      </c>
      <c r="B50" s="188" t="s">
        <v>212</v>
      </c>
      <c r="C50" s="183"/>
      <c r="D50" s="184"/>
      <c r="E50" s="126"/>
      <c r="F50" s="95"/>
      <c r="G50" s="95"/>
    </row>
    <row r="51" spans="1:7" ht="12.75" customHeight="1">
      <c r="A51" s="43" t="s">
        <v>144</v>
      </c>
      <c r="B51" s="182" t="s">
        <v>213</v>
      </c>
      <c r="C51" s="183"/>
      <c r="D51" s="184"/>
      <c r="E51" s="84"/>
      <c r="F51" s="95"/>
      <c r="G51" s="95"/>
    </row>
    <row r="52" spans="1:7">
      <c r="A52" s="43" t="s">
        <v>145</v>
      </c>
      <c r="B52" s="188" t="s">
        <v>214</v>
      </c>
      <c r="C52" s="183"/>
      <c r="D52" s="184"/>
      <c r="E52" s="126" t="s">
        <v>256</v>
      </c>
      <c r="F52" s="95">
        <v>201658.01</v>
      </c>
      <c r="G52" s="95">
        <v>101377.2</v>
      </c>
    </row>
    <row r="53" spans="1:7">
      <c r="A53" s="43" t="s">
        <v>244</v>
      </c>
      <c r="B53" s="188" t="s">
        <v>215</v>
      </c>
      <c r="C53" s="183"/>
      <c r="D53" s="184"/>
      <c r="E53" s="91"/>
      <c r="F53" s="95"/>
      <c r="G53" s="95">
        <v>65.17</v>
      </c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7679.45</v>
      </c>
      <c r="G55" s="95">
        <v>10958.63</v>
      </c>
    </row>
    <row r="56" spans="1:7">
      <c r="A56" s="52"/>
      <c r="B56" s="192"/>
      <c r="C56" s="183"/>
      <c r="D56" s="184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901999.59000000008</v>
      </c>
      <c r="G57" s="133">
        <f>SUM(G19+G38+G39)</f>
        <v>810313.20000000007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/>
      <c r="F59" s="98">
        <f>SUM(F60:F63)</f>
        <v>699591.02</v>
      </c>
      <c r="G59" s="98">
        <f>SUM(G60:G63)</f>
        <v>708935.99999999988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49763.839999999997</v>
      </c>
      <c r="G60" s="95">
        <v>50816.83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629941.49</v>
      </c>
      <c r="G61" s="97">
        <v>633782.94999999995</v>
      </c>
    </row>
    <row r="62" spans="1:7">
      <c r="A62" s="25" t="s">
        <v>24</v>
      </c>
      <c r="B62" s="193" t="s">
        <v>151</v>
      </c>
      <c r="C62" s="190"/>
      <c r="D62" s="191"/>
      <c r="E62" s="84"/>
      <c r="F62" s="95">
        <v>529.67999999999995</v>
      </c>
      <c r="G62" s="95">
        <v>574.32000000000005</v>
      </c>
    </row>
    <row r="63" spans="1:7">
      <c r="A63" s="25" t="s">
        <v>152</v>
      </c>
      <c r="B63" s="194" t="s">
        <v>153</v>
      </c>
      <c r="C63" s="183"/>
      <c r="D63" s="184"/>
      <c r="E63" s="84"/>
      <c r="F63" s="95">
        <v>19356.009999999998</v>
      </c>
      <c r="G63" s="95">
        <v>23761.9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201658.01</v>
      </c>
      <c r="G64" s="98">
        <f>SUM(G65+G69)</f>
        <v>101167.2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13054.37</v>
      </c>
      <c r="G65" s="95">
        <f>SUM(G66+G67+G68)</f>
        <v>12418.87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 t="s">
        <v>258</v>
      </c>
      <c r="F67" s="95">
        <v>13054.37</v>
      </c>
      <c r="G67" s="95">
        <v>12418.87</v>
      </c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188603.64</v>
      </c>
      <c r="G69" s="99">
        <f>SUM(G70+G71+G72+G73+G75+G78+G79+G80+G81+G82+G83)</f>
        <v>88748.33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88" t="s">
        <v>216</v>
      </c>
      <c r="C73" s="183"/>
      <c r="D73" s="184"/>
      <c r="E73" s="85"/>
      <c r="F73" s="95"/>
      <c r="G73" s="95"/>
    </row>
    <row r="74" spans="1:7">
      <c r="A74" s="29" t="s">
        <v>124</v>
      </c>
      <c r="B74" s="182" t="s">
        <v>251</v>
      </c>
      <c r="C74" s="190"/>
      <c r="D74" s="191"/>
      <c r="E74" s="85"/>
      <c r="F74" s="95"/>
      <c r="G74" s="95"/>
    </row>
    <row r="75" spans="1:7">
      <c r="A75" s="29" t="s">
        <v>126</v>
      </c>
      <c r="B75" s="188" t="s">
        <v>217</v>
      </c>
      <c r="C75" s="183"/>
      <c r="D75" s="184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82" t="s">
        <v>218</v>
      </c>
      <c r="C76" s="183"/>
      <c r="D76" s="184"/>
      <c r="E76" s="85"/>
      <c r="F76" s="95"/>
      <c r="G76" s="95"/>
    </row>
    <row r="77" spans="1:7" ht="13.7" customHeight="1">
      <c r="A77" s="43" t="s">
        <v>253</v>
      </c>
      <c r="B77" s="182" t="s">
        <v>219</v>
      </c>
      <c r="C77" s="183"/>
      <c r="D77" s="184"/>
      <c r="E77" s="84"/>
      <c r="F77" s="95"/>
      <c r="G77" s="95"/>
    </row>
    <row r="78" spans="1:7">
      <c r="A78" s="43" t="s">
        <v>128</v>
      </c>
      <c r="B78" s="188" t="s">
        <v>220</v>
      </c>
      <c r="C78" s="183"/>
      <c r="D78" s="184"/>
      <c r="E78" s="84"/>
      <c r="F78" s="95"/>
      <c r="G78" s="95"/>
    </row>
    <row r="79" spans="1:7">
      <c r="A79" s="43" t="s">
        <v>130</v>
      </c>
      <c r="B79" s="188" t="s">
        <v>221</v>
      </c>
      <c r="C79" s="183"/>
      <c r="D79" s="184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259</v>
      </c>
      <c r="F80" s="95">
        <v>6006.4</v>
      </c>
      <c r="G80" s="95">
        <v>1672.62</v>
      </c>
    </row>
    <row r="81" spans="1:7">
      <c r="A81" s="43" t="s">
        <v>133</v>
      </c>
      <c r="B81" s="142"/>
      <c r="C81" s="30" t="s">
        <v>165</v>
      </c>
      <c r="D81" s="32"/>
      <c r="E81" s="126" t="s">
        <v>260</v>
      </c>
      <c r="F81" s="95">
        <v>95521.53</v>
      </c>
      <c r="G81" s="95"/>
    </row>
    <row r="82" spans="1:7">
      <c r="A82" s="29" t="s">
        <v>254</v>
      </c>
      <c r="B82" s="188" t="s">
        <v>222</v>
      </c>
      <c r="C82" s="183"/>
      <c r="D82" s="184"/>
      <c r="E82" s="126" t="s">
        <v>261</v>
      </c>
      <c r="F82" s="95">
        <v>87075.71</v>
      </c>
      <c r="G82" s="95">
        <v>87075.71</v>
      </c>
    </row>
    <row r="83" spans="1:7">
      <c r="A83" s="29" t="s">
        <v>255</v>
      </c>
      <c r="B83" s="142"/>
      <c r="C83" s="30" t="s">
        <v>166</v>
      </c>
      <c r="D83" s="32"/>
      <c r="E83" s="84"/>
      <c r="F83" s="95"/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161">
        <v>750.56</v>
      </c>
      <c r="G84" s="95">
        <v>210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94" t="s">
        <v>169</v>
      </c>
      <c r="C86" s="183"/>
      <c r="D86" s="184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750.56</v>
      </c>
      <c r="G90" s="95">
        <f>SUM(G91+G92)</f>
        <v>210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540.55999999999995</v>
      </c>
      <c r="G91" s="95">
        <v>210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>
        <v>210</v>
      </c>
      <c r="G92" s="95"/>
    </row>
    <row r="93" spans="1:7">
      <c r="A93" s="22"/>
      <c r="B93" s="198"/>
      <c r="C93" s="190"/>
      <c r="D93" s="191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5" customHeight="1">
      <c r="A95" s="22"/>
      <c r="B95" s="182" t="s">
        <v>178</v>
      </c>
      <c r="C95" s="199"/>
      <c r="D95" s="200"/>
      <c r="E95" s="84"/>
      <c r="F95" s="133">
        <f>SUM(F59+F64+F84)</f>
        <v>901999.59000000008</v>
      </c>
      <c r="G95" s="133">
        <f>SUM(G59+G64+G84+G93)</f>
        <v>810313.19999999984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5" customHeight="1">
      <c r="A97" s="143"/>
      <c r="B97" s="201" t="s">
        <v>268</v>
      </c>
      <c r="C97" s="201"/>
      <c r="D97" s="201"/>
      <c r="E97" s="128" t="s">
        <v>179</v>
      </c>
      <c r="F97" s="202" t="s">
        <v>269</v>
      </c>
      <c r="G97" s="202"/>
    </row>
    <row r="98" spans="1:7">
      <c r="A98" s="144"/>
      <c r="B98" s="165" t="s">
        <v>180</v>
      </c>
      <c r="C98" s="195"/>
      <c r="D98" s="195"/>
      <c r="E98" s="129" t="s">
        <v>95</v>
      </c>
      <c r="F98" s="165" t="s">
        <v>96</v>
      </c>
      <c r="G98" s="165"/>
    </row>
    <row r="99" spans="1:7" ht="27.75" customHeight="1"/>
    <row r="100" spans="1:7">
      <c r="E100" s="132"/>
    </row>
    <row r="101" spans="1:7" ht="15.75">
      <c r="B101" s="196" t="s">
        <v>245</v>
      </c>
      <c r="C101" s="196"/>
      <c r="D101" s="196"/>
      <c r="E101" s="129" t="s">
        <v>95</v>
      </c>
      <c r="F101" s="197" t="s">
        <v>246</v>
      </c>
      <c r="G101" s="197"/>
    </row>
  </sheetData>
  <mergeCells count="46"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5" workbookViewId="0">
      <selection activeCell="G51" sqref="G51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64" t="s">
        <v>223</v>
      </c>
      <c r="H1" s="164"/>
      <c r="I1" s="164"/>
    </row>
    <row r="2" spans="1:9" ht="11.25" customHeight="1">
      <c r="G2" s="120" t="s">
        <v>97</v>
      </c>
      <c r="H2" s="5"/>
      <c r="I2" s="5"/>
    </row>
    <row r="3" spans="1:9" ht="15.75">
      <c r="A3" s="206" t="s">
        <v>0</v>
      </c>
      <c r="B3" s="168"/>
      <c r="C3" s="168"/>
      <c r="D3" s="168"/>
      <c r="E3" s="168"/>
      <c r="F3" s="168"/>
      <c r="G3" s="168"/>
      <c r="H3" s="168"/>
      <c r="I3" s="168"/>
    </row>
    <row r="4" spans="1:9" ht="15.75">
      <c r="A4" s="207" t="s">
        <v>1</v>
      </c>
      <c r="B4" s="208"/>
      <c r="C4" s="208"/>
      <c r="D4" s="208"/>
      <c r="E4" s="208"/>
      <c r="F4" s="208"/>
      <c r="G4" s="208"/>
      <c r="H4" s="208"/>
      <c r="I4" s="208"/>
    </row>
    <row r="5" spans="1:9" ht="15">
      <c r="A5" s="209" t="s">
        <v>239</v>
      </c>
      <c r="B5" s="210"/>
      <c r="C5" s="210"/>
      <c r="D5" s="210"/>
      <c r="E5" s="210"/>
      <c r="F5" s="210"/>
      <c r="G5" s="210"/>
      <c r="H5" s="210"/>
      <c r="I5" s="210"/>
    </row>
    <row r="6" spans="1:9" ht="15">
      <c r="A6" s="172" t="s">
        <v>2</v>
      </c>
      <c r="B6" s="173"/>
      <c r="C6" s="173"/>
      <c r="D6" s="173"/>
      <c r="E6" s="173"/>
      <c r="F6" s="173"/>
      <c r="G6" s="173"/>
      <c r="H6" s="173"/>
      <c r="I6" s="173"/>
    </row>
    <row r="7" spans="1:9" ht="15">
      <c r="A7" s="172" t="s">
        <v>240</v>
      </c>
      <c r="B7" s="173"/>
      <c r="C7" s="173"/>
      <c r="D7" s="173"/>
      <c r="E7" s="173"/>
      <c r="F7" s="173"/>
      <c r="G7" s="173"/>
      <c r="H7" s="173"/>
      <c r="I7" s="173"/>
    </row>
    <row r="8" spans="1:9">
      <c r="A8" s="203" t="s">
        <v>242</v>
      </c>
      <c r="B8" s="203"/>
      <c r="C8" s="203"/>
      <c r="D8" s="203"/>
      <c r="E8" s="203"/>
      <c r="F8" s="203"/>
      <c r="G8" s="203"/>
      <c r="H8" s="203"/>
      <c r="I8" s="203"/>
    </row>
    <row r="9" spans="1:9" ht="15">
      <c r="A9" s="204"/>
      <c r="B9" s="205"/>
      <c r="C9" s="205"/>
      <c r="D9" s="205"/>
      <c r="E9" s="205"/>
      <c r="F9" s="205"/>
      <c r="G9" s="205"/>
      <c r="H9" s="205"/>
      <c r="I9" s="205"/>
    </row>
    <row r="10" spans="1:9" ht="15">
      <c r="A10" s="209" t="s">
        <v>3</v>
      </c>
      <c r="B10" s="210"/>
      <c r="C10" s="210"/>
      <c r="D10" s="210"/>
      <c r="E10" s="210"/>
      <c r="F10" s="210"/>
      <c r="G10" s="210"/>
      <c r="H10" s="210"/>
      <c r="I10" s="210"/>
    </row>
    <row r="11" spans="1:9" ht="15">
      <c r="A11" s="209" t="s">
        <v>271</v>
      </c>
      <c r="B11" s="210"/>
      <c r="C11" s="210"/>
      <c r="D11" s="210"/>
      <c r="E11" s="210"/>
      <c r="F11" s="210"/>
      <c r="G11" s="210"/>
      <c r="H11" s="210"/>
      <c r="I11" s="210"/>
    </row>
    <row r="12" spans="1:9" s="1" customFormat="1" ht="10.5" customHeight="1">
      <c r="A12" s="211" t="s">
        <v>248</v>
      </c>
      <c r="B12" s="212"/>
      <c r="C12" s="212"/>
      <c r="D12" s="212"/>
      <c r="E12" s="212"/>
      <c r="F12" s="212"/>
      <c r="G12" s="212"/>
      <c r="H12" s="212"/>
      <c r="I12" s="212"/>
    </row>
    <row r="13" spans="1:9" s="7" customFormat="1" ht="50.1" customHeight="1">
      <c r="A13" s="213" t="s">
        <v>5</v>
      </c>
      <c r="B13" s="213"/>
      <c r="C13" s="213" t="s">
        <v>6</v>
      </c>
      <c r="D13" s="214"/>
      <c r="E13" s="214"/>
      <c r="F13" s="214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15" t="s">
        <v>11</v>
      </c>
      <c r="D14" s="216"/>
      <c r="E14" s="216"/>
      <c r="F14" s="216"/>
      <c r="G14" s="79" t="s">
        <v>265</v>
      </c>
      <c r="H14" s="93">
        <f>SUM(H15+H20+H21)</f>
        <v>373646.95</v>
      </c>
      <c r="I14" s="138">
        <f>SUM(I15+I20+I21)</f>
        <v>352360.53</v>
      </c>
    </row>
    <row r="15" spans="1:9" ht="15.75">
      <c r="A15" s="10" t="s">
        <v>12</v>
      </c>
      <c r="B15" s="11" t="s">
        <v>13</v>
      </c>
      <c r="C15" s="217" t="s">
        <v>13</v>
      </c>
      <c r="D15" s="217"/>
      <c r="E15" s="217"/>
      <c r="F15" s="217"/>
      <c r="G15" s="79"/>
      <c r="H15" s="140">
        <f>SUM(H16:H19)</f>
        <v>373646.95</v>
      </c>
      <c r="I15" s="136">
        <f>SUM(I16:I19)</f>
        <v>352360.53</v>
      </c>
    </row>
    <row r="16" spans="1:9" ht="15.75">
      <c r="A16" s="10" t="s">
        <v>14</v>
      </c>
      <c r="B16" s="11" t="s">
        <v>15</v>
      </c>
      <c r="C16" s="217" t="s">
        <v>15</v>
      </c>
      <c r="D16" s="217"/>
      <c r="E16" s="217"/>
      <c r="F16" s="217"/>
      <c r="G16" s="79"/>
      <c r="H16" s="13">
        <v>277337.36</v>
      </c>
      <c r="I16" s="13">
        <v>259891.53</v>
      </c>
    </row>
    <row r="17" spans="1:9" ht="15.75">
      <c r="A17" s="10" t="s">
        <v>16</v>
      </c>
      <c r="B17" s="13" t="s">
        <v>17</v>
      </c>
      <c r="C17" s="218" t="s">
        <v>17</v>
      </c>
      <c r="D17" s="218"/>
      <c r="E17" s="218"/>
      <c r="F17" s="218"/>
      <c r="G17" s="79"/>
      <c r="H17" s="13">
        <v>91767.71</v>
      </c>
      <c r="I17" s="13">
        <v>89014.73</v>
      </c>
    </row>
    <row r="18" spans="1:9" ht="15.75">
      <c r="A18" s="10" t="s">
        <v>18</v>
      </c>
      <c r="B18" s="11" t="s">
        <v>19</v>
      </c>
      <c r="C18" s="218" t="s">
        <v>19</v>
      </c>
      <c r="D18" s="218"/>
      <c r="E18" s="218"/>
      <c r="F18" s="218"/>
      <c r="G18" s="79"/>
      <c r="H18" s="13">
        <v>44.64</v>
      </c>
      <c r="I18" s="13">
        <v>986.02</v>
      </c>
    </row>
    <row r="19" spans="1:9" ht="15.75">
      <c r="A19" s="10" t="s">
        <v>20</v>
      </c>
      <c r="B19" s="13" t="s">
        <v>21</v>
      </c>
      <c r="C19" s="218" t="s">
        <v>21</v>
      </c>
      <c r="D19" s="218"/>
      <c r="E19" s="218"/>
      <c r="F19" s="218"/>
      <c r="G19" s="79"/>
      <c r="H19" s="13">
        <v>4497.24</v>
      </c>
      <c r="I19" s="13">
        <v>2468.25</v>
      </c>
    </row>
    <row r="20" spans="1:9" ht="15.75">
      <c r="A20" s="10" t="s">
        <v>22</v>
      </c>
      <c r="B20" s="11" t="s">
        <v>23</v>
      </c>
      <c r="C20" s="218" t="s">
        <v>23</v>
      </c>
      <c r="D20" s="218"/>
      <c r="E20" s="218"/>
      <c r="F20" s="218"/>
      <c r="G20" s="79"/>
      <c r="H20" s="94"/>
      <c r="I20" s="136"/>
    </row>
    <row r="21" spans="1:9" ht="15.75">
      <c r="A21" s="10" t="s">
        <v>24</v>
      </c>
      <c r="B21" s="11" t="s">
        <v>25</v>
      </c>
      <c r="C21" s="218" t="s">
        <v>25</v>
      </c>
      <c r="D21" s="218"/>
      <c r="E21" s="218"/>
      <c r="F21" s="218"/>
      <c r="G21" s="127" t="s">
        <v>266</v>
      </c>
      <c r="H21" s="136"/>
      <c r="I21" s="94">
        <v>0</v>
      </c>
    </row>
    <row r="22" spans="1:9" ht="15.75">
      <c r="A22" s="10" t="s">
        <v>26</v>
      </c>
      <c r="B22" s="13" t="s">
        <v>27</v>
      </c>
      <c r="C22" s="218" t="s">
        <v>27</v>
      </c>
      <c r="D22" s="218"/>
      <c r="E22" s="218"/>
      <c r="F22" s="218"/>
      <c r="G22" s="79"/>
      <c r="H22" s="136"/>
      <c r="I22" s="94"/>
    </row>
    <row r="23" spans="1:9" ht="15.75">
      <c r="A23" s="10" t="s">
        <v>28</v>
      </c>
      <c r="B23" s="13" t="s">
        <v>29</v>
      </c>
      <c r="C23" s="218" t="s">
        <v>29</v>
      </c>
      <c r="D23" s="218"/>
      <c r="E23" s="218"/>
      <c r="F23" s="218"/>
      <c r="G23" s="79"/>
      <c r="H23" s="94"/>
      <c r="I23" s="121"/>
    </row>
    <row r="24" spans="1:9" ht="15.75">
      <c r="A24" s="8" t="s">
        <v>30</v>
      </c>
      <c r="B24" s="9" t="s">
        <v>31</v>
      </c>
      <c r="C24" s="215" t="s">
        <v>31</v>
      </c>
      <c r="D24" s="215"/>
      <c r="E24" s="215"/>
      <c r="F24" s="215"/>
      <c r="G24" s="79" t="s">
        <v>263</v>
      </c>
      <c r="H24" s="93">
        <f>SUM(H25:H38)</f>
        <v>-373692.54999999993</v>
      </c>
      <c r="I24" s="93">
        <f>SUM(I25:I38)</f>
        <v>-352990.07</v>
      </c>
    </row>
    <row r="25" spans="1:9" ht="15.75">
      <c r="A25" s="10" t="s">
        <v>12</v>
      </c>
      <c r="B25" s="11" t="s">
        <v>32</v>
      </c>
      <c r="C25" s="218" t="s">
        <v>33</v>
      </c>
      <c r="D25" s="219"/>
      <c r="E25" s="219"/>
      <c r="F25" s="219"/>
      <c r="G25" s="127"/>
      <c r="H25" s="94">
        <v>-317359.42</v>
      </c>
      <c r="I25" s="94">
        <v>-306431.11</v>
      </c>
    </row>
    <row r="26" spans="1:9" ht="15.75">
      <c r="A26" s="10" t="s">
        <v>34</v>
      </c>
      <c r="B26" s="11" t="s">
        <v>35</v>
      </c>
      <c r="C26" s="218" t="s">
        <v>36</v>
      </c>
      <c r="D26" s="219"/>
      <c r="E26" s="219"/>
      <c r="F26" s="219"/>
      <c r="G26" s="79"/>
      <c r="H26" s="94">
        <v>-5213.04</v>
      </c>
      <c r="I26" s="94">
        <v>-4543.29</v>
      </c>
    </row>
    <row r="27" spans="1:9" ht="15.75">
      <c r="A27" s="10" t="s">
        <v>24</v>
      </c>
      <c r="B27" s="11" t="s">
        <v>37</v>
      </c>
      <c r="C27" s="218" t="s">
        <v>38</v>
      </c>
      <c r="D27" s="219"/>
      <c r="E27" s="219"/>
      <c r="F27" s="219"/>
      <c r="G27" s="117"/>
      <c r="H27" s="94">
        <v>-17626.759999999998</v>
      </c>
      <c r="I27" s="94">
        <v>-17476.71</v>
      </c>
    </row>
    <row r="28" spans="1:9" ht="15.75">
      <c r="A28" s="10" t="s">
        <v>39</v>
      </c>
      <c r="B28" s="11" t="s">
        <v>40</v>
      </c>
      <c r="C28" s="217" t="s">
        <v>41</v>
      </c>
      <c r="D28" s="219"/>
      <c r="E28" s="219"/>
      <c r="F28" s="219"/>
      <c r="G28" s="79"/>
      <c r="H28" s="94">
        <v>0</v>
      </c>
      <c r="I28" s="94">
        <v>-325.18</v>
      </c>
    </row>
    <row r="29" spans="1:9" ht="15.75">
      <c r="A29" s="10" t="s">
        <v>42</v>
      </c>
      <c r="B29" s="11" t="s">
        <v>43</v>
      </c>
      <c r="C29" s="217" t="s">
        <v>44</v>
      </c>
      <c r="D29" s="219"/>
      <c r="E29" s="219"/>
      <c r="F29" s="219"/>
      <c r="G29" s="79"/>
      <c r="H29" s="94">
        <v>0</v>
      </c>
      <c r="I29" s="94">
        <v>-779.4</v>
      </c>
    </row>
    <row r="30" spans="1:9" ht="15.75">
      <c r="A30" s="10" t="s">
        <v>45</v>
      </c>
      <c r="B30" s="11" t="s">
        <v>46</v>
      </c>
      <c r="C30" s="217" t="s">
        <v>47</v>
      </c>
      <c r="D30" s="219"/>
      <c r="E30" s="219"/>
      <c r="F30" s="219"/>
      <c r="G30" s="79"/>
      <c r="H30" s="94">
        <v>-309.24</v>
      </c>
      <c r="I30" s="94">
        <v>-1224.8</v>
      </c>
    </row>
    <row r="31" spans="1:9" ht="15.75">
      <c r="A31" s="10" t="s">
        <v>48</v>
      </c>
      <c r="B31" s="11" t="s">
        <v>49</v>
      </c>
      <c r="C31" s="217" t="s">
        <v>50</v>
      </c>
      <c r="D31" s="219"/>
      <c r="E31" s="219"/>
      <c r="F31" s="219"/>
      <c r="G31" s="79"/>
      <c r="H31" s="94">
        <v>-4667.66</v>
      </c>
      <c r="I31" s="94">
        <v>-327.85</v>
      </c>
    </row>
    <row r="32" spans="1:9" ht="15.75">
      <c r="A32" s="10" t="s">
        <v>51</v>
      </c>
      <c r="B32" s="11" t="s">
        <v>52</v>
      </c>
      <c r="C32" s="218" t="s">
        <v>52</v>
      </c>
      <c r="D32" s="219"/>
      <c r="E32" s="219"/>
      <c r="F32" s="219"/>
      <c r="G32" s="79"/>
      <c r="H32" s="94"/>
      <c r="I32" s="94"/>
    </row>
    <row r="33" spans="1:11" ht="15.75">
      <c r="A33" s="10" t="s">
        <v>53</v>
      </c>
      <c r="B33" s="11" t="s">
        <v>54</v>
      </c>
      <c r="C33" s="217" t="s">
        <v>54</v>
      </c>
      <c r="D33" s="219"/>
      <c r="E33" s="219"/>
      <c r="F33" s="219"/>
      <c r="G33" s="79"/>
      <c r="H33" s="94">
        <v>-3297.88</v>
      </c>
      <c r="I33" s="94">
        <v>-8003.32</v>
      </c>
    </row>
    <row r="34" spans="1:11" ht="15.75" customHeight="1">
      <c r="A34" s="10" t="s">
        <v>55</v>
      </c>
      <c r="B34" s="11" t="s">
        <v>56</v>
      </c>
      <c r="C34" s="218" t="s">
        <v>57</v>
      </c>
      <c r="D34" s="214"/>
      <c r="E34" s="214"/>
      <c r="F34" s="214"/>
      <c r="G34" s="79"/>
      <c r="H34" s="94">
        <v>-20165.32</v>
      </c>
      <c r="I34" s="94">
        <v>-10172.459999999999</v>
      </c>
    </row>
    <row r="35" spans="1:11" ht="15.75" customHeight="1">
      <c r="A35" s="10" t="s">
        <v>58</v>
      </c>
      <c r="B35" s="11" t="s">
        <v>59</v>
      </c>
      <c r="C35" s="218" t="s">
        <v>60</v>
      </c>
      <c r="D35" s="219"/>
      <c r="E35" s="219"/>
      <c r="F35" s="219"/>
      <c r="G35" s="79"/>
      <c r="H35" s="94"/>
      <c r="I35" s="94"/>
    </row>
    <row r="36" spans="1:11" ht="15.75">
      <c r="A36" s="10" t="s">
        <v>61</v>
      </c>
      <c r="B36" s="11" t="s">
        <v>62</v>
      </c>
      <c r="C36" s="218" t="s">
        <v>63</v>
      </c>
      <c r="D36" s="219"/>
      <c r="E36" s="219"/>
      <c r="F36" s="219"/>
      <c r="G36" s="79"/>
      <c r="H36" s="94"/>
      <c r="I36" s="94"/>
    </row>
    <row r="37" spans="1:11" ht="15.75">
      <c r="A37" s="10" t="s">
        <v>64</v>
      </c>
      <c r="B37" s="11" t="s">
        <v>65</v>
      </c>
      <c r="C37" s="218" t="s">
        <v>66</v>
      </c>
      <c r="D37" s="219"/>
      <c r="E37" s="219"/>
      <c r="F37" s="219"/>
      <c r="G37" s="79"/>
      <c r="H37" s="94">
        <v>-5053.2299999999996</v>
      </c>
      <c r="I37" s="94">
        <v>-1673.06</v>
      </c>
    </row>
    <row r="38" spans="1:11" ht="15.75">
      <c r="A38" s="10" t="s">
        <v>67</v>
      </c>
      <c r="B38" s="11" t="s">
        <v>68</v>
      </c>
      <c r="C38" s="220" t="s">
        <v>69</v>
      </c>
      <c r="D38" s="221"/>
      <c r="E38" s="221"/>
      <c r="F38" s="222"/>
      <c r="G38" s="79"/>
      <c r="H38" s="94"/>
      <c r="I38" s="94">
        <v>-2032.89</v>
      </c>
      <c r="K38" s="5"/>
    </row>
    <row r="39" spans="1:11" ht="15.75">
      <c r="A39" s="9" t="s">
        <v>70</v>
      </c>
      <c r="B39" s="12" t="s">
        <v>71</v>
      </c>
      <c r="C39" s="226" t="s">
        <v>71</v>
      </c>
      <c r="D39" s="227"/>
      <c r="E39" s="227"/>
      <c r="F39" s="228"/>
      <c r="G39" s="127" t="s">
        <v>264</v>
      </c>
      <c r="H39" s="138">
        <f>SUM(H14+H24)</f>
        <v>-45.599999999918509</v>
      </c>
      <c r="I39" s="93">
        <f>SUM(I14+I24)</f>
        <v>-629.53999999997905</v>
      </c>
    </row>
    <row r="40" spans="1:11" ht="15.75">
      <c r="A40" s="9" t="s">
        <v>72</v>
      </c>
      <c r="B40" s="9" t="s">
        <v>73</v>
      </c>
      <c r="C40" s="229" t="s">
        <v>73</v>
      </c>
      <c r="D40" s="227"/>
      <c r="E40" s="227"/>
      <c r="F40" s="228"/>
      <c r="G40" s="127"/>
      <c r="H40" s="136">
        <v>586.16</v>
      </c>
      <c r="I40" s="136">
        <v>1928.38</v>
      </c>
    </row>
    <row r="41" spans="1:11" ht="15.75">
      <c r="A41" s="13" t="s">
        <v>74</v>
      </c>
      <c r="B41" s="11" t="s">
        <v>75</v>
      </c>
      <c r="C41" s="220" t="s">
        <v>76</v>
      </c>
      <c r="D41" s="221"/>
      <c r="E41" s="221"/>
      <c r="F41" s="222"/>
      <c r="G41" s="127" t="s">
        <v>267</v>
      </c>
      <c r="H41" s="136">
        <v>586.16</v>
      </c>
      <c r="I41" s="136">
        <v>1928.38</v>
      </c>
    </row>
    <row r="42" spans="1:11" ht="15.75">
      <c r="A42" s="13" t="s">
        <v>22</v>
      </c>
      <c r="B42" s="11" t="s">
        <v>77</v>
      </c>
      <c r="C42" s="220" t="s">
        <v>77</v>
      </c>
      <c r="D42" s="221"/>
      <c r="E42" s="221"/>
      <c r="F42" s="222"/>
      <c r="G42" s="79"/>
      <c r="H42" s="136"/>
      <c r="I42" s="94"/>
    </row>
    <row r="43" spans="1:11" ht="15.75">
      <c r="A43" s="13" t="s">
        <v>78</v>
      </c>
      <c r="B43" s="11" t="s">
        <v>79</v>
      </c>
      <c r="C43" s="220" t="s">
        <v>80</v>
      </c>
      <c r="D43" s="221"/>
      <c r="E43" s="221"/>
      <c r="F43" s="222"/>
      <c r="G43" s="81"/>
      <c r="H43" s="136"/>
      <c r="I43" s="122"/>
    </row>
    <row r="44" spans="1:11" ht="15.75">
      <c r="A44" s="9" t="s">
        <v>81</v>
      </c>
      <c r="B44" s="12" t="s">
        <v>82</v>
      </c>
      <c r="C44" s="226" t="s">
        <v>82</v>
      </c>
      <c r="D44" s="227"/>
      <c r="E44" s="227"/>
      <c r="F44" s="228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30" t="s">
        <v>84</v>
      </c>
      <c r="D45" s="224"/>
      <c r="E45" s="224"/>
      <c r="F45" s="225"/>
      <c r="G45" s="80"/>
      <c r="H45" s="136"/>
      <c r="I45" s="122"/>
    </row>
    <row r="46" spans="1:11" ht="15.75">
      <c r="A46" s="9" t="s">
        <v>85</v>
      </c>
      <c r="B46" s="12" t="s">
        <v>86</v>
      </c>
      <c r="C46" s="226" t="s">
        <v>86</v>
      </c>
      <c r="D46" s="227"/>
      <c r="E46" s="227"/>
      <c r="F46" s="228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3" t="s">
        <v>88</v>
      </c>
      <c r="D47" s="224"/>
      <c r="E47" s="224"/>
      <c r="F47" s="225"/>
      <c r="G47" s="79"/>
      <c r="H47" s="136">
        <f>SUM(H14+H24+H40+H44)</f>
        <v>540.56000000008146</v>
      </c>
      <c r="I47" s="94">
        <f>SUM(I14+I24+I40+I44)</f>
        <v>1298.8400000000211</v>
      </c>
    </row>
    <row r="48" spans="1:11" ht="15.75">
      <c r="A48" s="9" t="s">
        <v>12</v>
      </c>
      <c r="B48" s="9" t="s">
        <v>89</v>
      </c>
      <c r="C48" s="229" t="s">
        <v>89</v>
      </c>
      <c r="D48" s="227"/>
      <c r="E48" s="227"/>
      <c r="F48" s="228"/>
      <c r="G48" s="80"/>
      <c r="H48" s="136"/>
      <c r="I48" s="122"/>
    </row>
    <row r="49" spans="1:9" ht="15.75">
      <c r="A49" s="9" t="s">
        <v>90</v>
      </c>
      <c r="B49" s="12" t="s">
        <v>91</v>
      </c>
      <c r="C49" s="226" t="s">
        <v>91</v>
      </c>
      <c r="D49" s="227"/>
      <c r="E49" s="227"/>
      <c r="F49" s="228"/>
      <c r="G49" s="79"/>
      <c r="H49" s="136">
        <v>540.55999999999995</v>
      </c>
      <c r="I49" s="94">
        <f>SUM(I47)</f>
        <v>1298.8400000000211</v>
      </c>
    </row>
    <row r="50" spans="1:9" ht="15.75">
      <c r="A50" s="13" t="s">
        <v>12</v>
      </c>
      <c r="B50" s="11" t="s">
        <v>92</v>
      </c>
      <c r="C50" s="220" t="s">
        <v>92</v>
      </c>
      <c r="D50" s="221"/>
      <c r="E50" s="221"/>
      <c r="F50" s="222"/>
      <c r="G50" s="81"/>
      <c r="H50" s="136"/>
      <c r="I50" s="94"/>
    </row>
    <row r="51" spans="1:9" ht="11.25" customHeight="1">
      <c r="A51" s="13" t="s">
        <v>22</v>
      </c>
      <c r="B51" s="11" t="s">
        <v>93</v>
      </c>
      <c r="C51" s="220" t="s">
        <v>93</v>
      </c>
      <c r="D51" s="221"/>
      <c r="E51" s="221"/>
      <c r="F51" s="222"/>
      <c r="G51" s="81"/>
      <c r="H51" s="94"/>
      <c r="I51" s="122"/>
    </row>
    <row r="52" spans="1:9" ht="5.25" hidden="1" customHeight="1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201" t="s">
        <v>268</v>
      </c>
      <c r="D53" s="201"/>
      <c r="E53" s="201"/>
      <c r="F53" s="16"/>
      <c r="G53" s="77"/>
      <c r="H53" s="202" t="s">
        <v>269</v>
      </c>
      <c r="I53" s="202"/>
    </row>
    <row r="54" spans="1:9" s="1" customFormat="1" ht="11.25" customHeight="1">
      <c r="B54" s="17"/>
      <c r="C54" s="236" t="s">
        <v>94</v>
      </c>
      <c r="D54" s="212"/>
      <c r="G54" s="130" t="s">
        <v>95</v>
      </c>
      <c r="H54" s="234" t="s">
        <v>96</v>
      </c>
      <c r="I54" s="235"/>
    </row>
    <row r="56" spans="1:9" ht="15.75">
      <c r="C56" s="231" t="s">
        <v>245</v>
      </c>
      <c r="D56" s="231"/>
      <c r="E56" s="78"/>
      <c r="F56" s="16"/>
      <c r="G56" s="77"/>
      <c r="H56" s="232" t="s">
        <v>246</v>
      </c>
      <c r="I56" s="233"/>
    </row>
    <row r="57" spans="1:9">
      <c r="G57" s="130" t="s">
        <v>95</v>
      </c>
      <c r="H57" s="234" t="s">
        <v>96</v>
      </c>
      <c r="I57" s="235"/>
    </row>
  </sheetData>
  <mergeCells count="58">
    <mergeCell ref="C56:D56"/>
    <mergeCell ref="H56:I56"/>
    <mergeCell ref="H57:I57"/>
    <mergeCell ref="H53:I53"/>
    <mergeCell ref="H54:I54"/>
    <mergeCell ref="C54:D54"/>
    <mergeCell ref="C53:E53"/>
    <mergeCell ref="C51:F51"/>
    <mergeCell ref="C42:F42"/>
    <mergeCell ref="C43:F43"/>
    <mergeCell ref="C44:F44"/>
    <mergeCell ref="C45:F45"/>
    <mergeCell ref="C46:F46"/>
    <mergeCell ref="C48:F48"/>
    <mergeCell ref="C49:F49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A12:I12"/>
    <mergeCell ref="A13:B13"/>
    <mergeCell ref="C13:F13"/>
    <mergeCell ref="A10:I10"/>
    <mergeCell ref="A11:I11"/>
    <mergeCell ref="A7:I7"/>
    <mergeCell ref="A8:I8"/>
    <mergeCell ref="A9:I9"/>
    <mergeCell ref="A3:I3"/>
    <mergeCell ref="A4:I4"/>
    <mergeCell ref="A5:I5"/>
    <mergeCell ref="A6:I6"/>
  </mergeCells>
  <phoneticPr fontId="15" type="noConversion"/>
  <pageMargins left="0.35433070866141736" right="0.35433070866141736" top="0" bottom="0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workbookViewId="0">
      <selection activeCell="C18" sqref="C18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1" t="s">
        <v>241</v>
      </c>
      <c r="C3" s="241"/>
      <c r="D3" s="241"/>
      <c r="E3" s="241"/>
      <c r="F3" s="241"/>
      <c r="G3" s="157"/>
      <c r="H3" s="157" t="s">
        <v>225</v>
      </c>
      <c r="I3" s="120"/>
      <c r="J3" s="120"/>
      <c r="K3" s="120"/>
      <c r="L3" s="120"/>
    </row>
    <row r="4" spans="1:13">
      <c r="B4" s="242" t="s">
        <v>240</v>
      </c>
      <c r="C4" s="242"/>
      <c r="D4" s="242"/>
      <c r="E4" s="242"/>
      <c r="F4" s="242"/>
      <c r="G4" s="242"/>
      <c r="J4" s="102"/>
      <c r="K4" s="102"/>
    </row>
    <row r="5" spans="1:13">
      <c r="A5" s="4" t="s">
        <v>181</v>
      </c>
      <c r="J5" s="102"/>
      <c r="K5" s="102"/>
    </row>
    <row r="6" spans="1:13">
      <c r="A6" s="242" t="s">
        <v>226</v>
      </c>
      <c r="B6" s="242"/>
      <c r="C6" s="242"/>
      <c r="D6" s="242"/>
      <c r="E6" s="242"/>
      <c r="F6" s="242"/>
      <c r="G6" s="242"/>
      <c r="H6" s="242"/>
    </row>
    <row r="7" spans="1:13">
      <c r="A7" s="156"/>
      <c r="B7" s="102"/>
      <c r="C7" s="102"/>
      <c r="D7" s="102"/>
      <c r="E7" s="102"/>
      <c r="F7" s="102"/>
      <c r="G7" s="123">
        <v>44286</v>
      </c>
      <c r="H7" s="102"/>
      <c r="I7" s="102"/>
      <c r="J7" s="102"/>
      <c r="K7" s="102"/>
    </row>
    <row r="8" spans="1:13">
      <c r="A8" s="243" t="s">
        <v>182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107"/>
      <c r="M8" s="107"/>
    </row>
    <row r="9" spans="1:13" ht="15" customHeight="1">
      <c r="A9" s="114"/>
      <c r="B9" s="114"/>
      <c r="C9" s="159"/>
      <c r="D9" s="244" t="s">
        <v>185</v>
      </c>
      <c r="E9" s="244"/>
      <c r="F9" s="244"/>
      <c r="G9" s="244"/>
      <c r="H9" s="244"/>
      <c r="I9" s="244"/>
      <c r="J9" s="244"/>
      <c r="K9" s="244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50816.83</v>
      </c>
      <c r="D12" s="100">
        <f t="shared" ref="D12:M12" si="0">SUM(D13+D14)</f>
        <v>199363.98</v>
      </c>
      <c r="E12" s="100">
        <f t="shared" si="0"/>
        <v>0</v>
      </c>
      <c r="F12" s="100">
        <f t="shared" si="0"/>
        <v>240.36</v>
      </c>
      <c r="G12" s="100">
        <f t="shared" si="0"/>
        <v>0</v>
      </c>
      <c r="H12" s="100">
        <f t="shared" si="0"/>
        <v>0</v>
      </c>
      <c r="I12" s="100">
        <f t="shared" si="0"/>
        <v>-200657.33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49763.840000000026</v>
      </c>
    </row>
    <row r="13" spans="1:13" ht="15" customHeight="1">
      <c r="A13" s="72" t="s">
        <v>189</v>
      </c>
      <c r="B13" s="74" t="s">
        <v>190</v>
      </c>
      <c r="C13" s="101">
        <v>50816.83</v>
      </c>
      <c r="D13" s="134"/>
      <c r="E13" s="151">
        <v>1783</v>
      </c>
      <c r="F13" s="151">
        <v>240.36</v>
      </c>
      <c r="G13" s="151"/>
      <c r="H13" s="151"/>
      <c r="I13" s="151">
        <v>-3211.03</v>
      </c>
      <c r="J13" s="151"/>
      <c r="K13" s="151"/>
      <c r="L13" s="152"/>
      <c r="M13" s="153">
        <f>SUM(C13:L13)</f>
        <v>49629.16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199363.98</v>
      </c>
      <c r="E14" s="151">
        <v>-1783</v>
      </c>
      <c r="F14" s="151"/>
      <c r="G14" s="151"/>
      <c r="H14" s="151"/>
      <c r="I14" s="151">
        <v>-197446.3</v>
      </c>
      <c r="J14" s="151"/>
      <c r="K14" s="151"/>
      <c r="L14" s="152"/>
      <c r="M14" s="153">
        <f>SUM(C14:L14)</f>
        <v>134.68000000002212</v>
      </c>
    </row>
    <row r="15" spans="1:13" ht="55.5" customHeight="1">
      <c r="A15" s="71" t="s">
        <v>193</v>
      </c>
      <c r="B15" s="73" t="s">
        <v>235</v>
      </c>
      <c r="C15" s="100">
        <f>SUM(C16+C17)</f>
        <v>633782.95000000007</v>
      </c>
      <c r="D15" s="135">
        <f t="shared" ref="D15:L15" si="1">SUM(D16+D17)</f>
        <v>63698.64</v>
      </c>
      <c r="E15" s="135">
        <f t="shared" si="1"/>
        <v>0</v>
      </c>
      <c r="F15" s="135">
        <f t="shared" si="1"/>
        <v>416.83</v>
      </c>
      <c r="G15" s="135">
        <f t="shared" si="1"/>
        <v>0</v>
      </c>
      <c r="H15" s="135">
        <f t="shared" si="1"/>
        <v>0</v>
      </c>
      <c r="I15" s="135">
        <f t="shared" si="1"/>
        <v>-67956.930000000008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629941.49</v>
      </c>
    </row>
    <row r="16" spans="1:13" ht="15" customHeight="1">
      <c r="A16" s="72" t="s">
        <v>194</v>
      </c>
      <c r="B16" s="74" t="s">
        <v>190</v>
      </c>
      <c r="C16" s="101">
        <v>633589.4</v>
      </c>
      <c r="D16" s="134">
        <v>43.54</v>
      </c>
      <c r="E16" s="134">
        <v>1168.99</v>
      </c>
      <c r="F16" s="134">
        <v>416.83</v>
      </c>
      <c r="G16" s="134"/>
      <c r="H16" s="134"/>
      <c r="I16" s="134">
        <v>-5277.27</v>
      </c>
      <c r="J16" s="134"/>
      <c r="K16" s="101"/>
      <c r="L16" s="108"/>
      <c r="M16" s="139">
        <f t="shared" si="2"/>
        <v>629941.49</v>
      </c>
    </row>
    <row r="17" spans="1:13" ht="15" customHeight="1">
      <c r="A17" s="72" t="s">
        <v>195</v>
      </c>
      <c r="B17" s="74" t="s">
        <v>191</v>
      </c>
      <c r="C17" s="101">
        <v>193.55</v>
      </c>
      <c r="D17" s="134">
        <v>63655.1</v>
      </c>
      <c r="E17" s="134">
        <v>-1168.99</v>
      </c>
      <c r="F17" s="134"/>
      <c r="G17" s="134"/>
      <c r="H17" s="134"/>
      <c r="I17" s="134">
        <v>-62679.66</v>
      </c>
      <c r="J17" s="134"/>
      <c r="K17" s="101"/>
      <c r="L17" s="108"/>
      <c r="M17" s="115">
        <f t="shared" si="2"/>
        <v>0</v>
      </c>
    </row>
    <row r="18" spans="1:13" ht="111.75" customHeight="1">
      <c r="A18" s="71" t="s">
        <v>196</v>
      </c>
      <c r="B18" s="73" t="s">
        <v>236</v>
      </c>
      <c r="C18" s="100">
        <f>SUM(C19+C20)</f>
        <v>574.32000000000005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0</v>
      </c>
      <c r="G18" s="135">
        <f t="shared" si="3"/>
        <v>0</v>
      </c>
      <c r="H18" s="135">
        <f t="shared" si="3"/>
        <v>0</v>
      </c>
      <c r="I18" s="135">
        <f t="shared" si="3"/>
        <v>-44.64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529.68000000000006</v>
      </c>
    </row>
    <row r="19" spans="1:13" ht="15" customHeight="1">
      <c r="A19" s="72" t="s">
        <v>197</v>
      </c>
      <c r="B19" s="74" t="s">
        <v>190</v>
      </c>
      <c r="C19" s="101">
        <v>574.32000000000005</v>
      </c>
      <c r="D19" s="134"/>
      <c r="E19" s="134"/>
      <c r="F19" s="134"/>
      <c r="G19" s="134"/>
      <c r="H19" s="134"/>
      <c r="I19" s="134">
        <v>-44.64</v>
      </c>
      <c r="J19" s="134"/>
      <c r="K19" s="101"/>
      <c r="L19" s="108"/>
      <c r="M19" s="115">
        <f t="shared" si="2"/>
        <v>529.68000000000006</v>
      </c>
    </row>
    <row r="20" spans="1:13" ht="15" customHeight="1">
      <c r="A20" s="72" t="s">
        <v>198</v>
      </c>
      <c r="B20" s="74" t="s">
        <v>191</v>
      </c>
      <c r="C20" s="101"/>
      <c r="D20" s="134"/>
      <c r="E20" s="134"/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23761.9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91.35</v>
      </c>
      <c r="G21" s="135">
        <f t="shared" si="4"/>
        <v>0</v>
      </c>
      <c r="H21" s="135">
        <f t="shared" si="4"/>
        <v>0</v>
      </c>
      <c r="I21" s="135">
        <f t="shared" si="4"/>
        <v>-4497.24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19356.010000000002</v>
      </c>
    </row>
    <row r="22" spans="1:13" ht="15" customHeight="1">
      <c r="A22" s="72" t="s">
        <v>201</v>
      </c>
      <c r="B22" s="74" t="s">
        <v>190</v>
      </c>
      <c r="C22" s="101">
        <v>12803.27</v>
      </c>
      <c r="D22" s="134"/>
      <c r="E22" s="134">
        <v>4049.42</v>
      </c>
      <c r="F22" s="134">
        <v>91.35</v>
      </c>
      <c r="G22" s="134"/>
      <c r="H22" s="134"/>
      <c r="I22" s="134">
        <v>-4382.24</v>
      </c>
      <c r="J22" s="134"/>
      <c r="K22" s="101"/>
      <c r="L22" s="108"/>
      <c r="M22" s="115">
        <f t="shared" si="2"/>
        <v>12561.800000000001</v>
      </c>
    </row>
    <row r="23" spans="1:13" ht="15" customHeight="1">
      <c r="A23" s="72" t="s">
        <v>202</v>
      </c>
      <c r="B23" s="74" t="s">
        <v>191</v>
      </c>
      <c r="C23" s="101">
        <v>10958.63</v>
      </c>
      <c r="D23" s="134"/>
      <c r="E23" s="134">
        <v>-4049.42</v>
      </c>
      <c r="F23" s="134"/>
      <c r="G23" s="134"/>
      <c r="H23" s="134"/>
      <c r="I23" s="134">
        <v>-115</v>
      </c>
      <c r="J23" s="134"/>
      <c r="K23" s="101"/>
      <c r="L23" s="108"/>
      <c r="M23" s="115">
        <f t="shared" si="2"/>
        <v>6794.2099999999991</v>
      </c>
    </row>
    <row r="24" spans="1:13" ht="15" customHeight="1">
      <c r="A24" s="71" t="s">
        <v>203</v>
      </c>
      <c r="B24" s="73" t="s">
        <v>237</v>
      </c>
      <c r="C24" s="100">
        <f>SUM(C12+C15+C18+C21)</f>
        <v>708936</v>
      </c>
      <c r="D24" s="135">
        <f t="shared" ref="D24:M24" si="5">SUM(D12+D15+D18+D21)</f>
        <v>263062.62</v>
      </c>
      <c r="E24" s="135">
        <f t="shared" si="5"/>
        <v>0</v>
      </c>
      <c r="F24" s="135">
        <f t="shared" si="5"/>
        <v>748.54000000000008</v>
      </c>
      <c r="G24" s="135">
        <f t="shared" si="5"/>
        <v>0</v>
      </c>
      <c r="H24" s="135">
        <f t="shared" si="5"/>
        <v>0</v>
      </c>
      <c r="I24" s="135">
        <f t="shared" si="5"/>
        <v>-273156.14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699591.02000000014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5" t="s">
        <v>268</v>
      </c>
      <c r="C26" s="195"/>
      <c r="D26" s="238"/>
      <c r="E26" s="238"/>
      <c r="F26" s="155"/>
      <c r="G26" s="202" t="s">
        <v>269</v>
      </c>
      <c r="H26" s="202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7"/>
      <c r="C28" s="233"/>
      <c r="D28" s="238"/>
      <c r="E28" s="238"/>
      <c r="F28" s="155"/>
      <c r="G28" s="239"/>
      <c r="H28" s="240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9" t="s">
        <v>246</v>
      </c>
      <c r="H30" s="239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2021-04-26T18:41:49Z</cp:lastPrinted>
  <dcterms:created xsi:type="dcterms:W3CDTF">2010-05-06T12:14:22Z</dcterms:created>
  <dcterms:modified xsi:type="dcterms:W3CDTF">2021-05-02T17:27:19Z</dcterms:modified>
</cp:coreProperties>
</file>