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Veiklos rezultatų atask" sheetId="1" r:id="rId1"/>
    <sheet name="Finansų būklės ataskaita" sheetId="2" r:id="rId2"/>
    <sheet name="GTPA" sheetId="3" r:id="rId3"/>
    <sheet name="PSA" sheetId="4" r:id="rId4"/>
    <sheet name="Finansavimo sumos" sheetId="5" r:id="rId5"/>
  </sheets>
  <definedNames/>
  <calcPr fullCalcOnLoad="1"/>
</workbook>
</file>

<file path=xl/sharedStrings.xml><?xml version="1.0" encoding="utf-8"?>
<sst xmlns="http://schemas.openxmlformats.org/spreadsheetml/2006/main" count="650" uniqueCount="406">
  <si>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</si>
  <si>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</si>
  <si>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</si>
  <si>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</si>
  <si>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</si>
  <si>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</si>
  <si>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</si>
  <si>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</si>
  <si>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</si>
  <si>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</si>
  <si>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</si>
  <si>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</si>
  <si>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</si>
  <si>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</si>
  <si>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</si>
  <si>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</si>
  <si>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</si>
  <si>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</si>
  <si>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</si>
  <si>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</si>
  <si>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</si>
  <si>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</si>
  <si>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</si>
  <si>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</si>
  <si>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</si>
  <si>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</si>
  <si>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</si>
  <si>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</si>
  <si>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</si>
  <si>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</si>
  <si>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</si>
  <si>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</si>
  <si>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</si>
  <si>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</si>
  <si>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</si>
  <si>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</si>
  <si>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</si>
  <si>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</si>
  <si>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</si>
  <si>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</si>
  <si>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</si>
  <si>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</si>
  <si>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</si>
  <si>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</si>
  <si>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</si>
  <si>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</si>
  <si>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</si>
  <si>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</si>
  <si>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</si>
  <si>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</si>
  <si>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</si>
  <si>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</si>
  <si>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</si>
  <si>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</si>
  <si>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</si>
  <si>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</si>
  <si>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</si>
  <si>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</si>
  <si>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</si>
  <si>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</si>
  <si>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</si>
  <si>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</si>
  <si>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</si>
  <si>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</si>
  <si>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</si>
  <si>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</si>
  <si>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</si>
  <si>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</si>
  <si>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</si>
  <si>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</si>
  <si>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</si>
  <si>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</si>
  <si>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</si>
  <si>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</si>
  <si>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</si>
  <si>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</si>
  <si>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</si>
  <si>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</si>
  <si>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</si>
  <si>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</si>
  <si>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</si>
  <si>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</si>
  <si>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</si>
  <si>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</si>
  <si>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</si>
  <si>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</si>
  <si>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</si>
  <si>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</si>
  <si>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</si>
  <si>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</si>
  <si>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</si>
  <si>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</si>
  <si>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</si>
  <si>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</si>
  <si>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</si>
  <si>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</si>
  <si>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</si>
  <si>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</si>
  <si>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</si>
  <si>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</si>
  <si>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</si>
  <si>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</si>
  <si>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</si>
  <si>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</si>
  <si>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</si>
  <si>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</si>
  <si>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</si>
  <si>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</si>
  <si>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</si>
  <si>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</si>
  <si>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</si>
  <si>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</si>
  <si>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</si>
  <si>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</si>
  <si>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</si>
  <si>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</si>
  <si>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</si>
  <si>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</si>
  <si>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</si>
  <si>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</si>
  <si>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</si>
  <si>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</si>
  <si>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</si>
  <si>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</si>
  <si>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</si>
  <si>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</si>
  <si>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</si>
  <si>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</si>
  <si>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</si>
  <si>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</si>
  <si>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</si>
  <si>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</si>
  <si>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</si>
  <si>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</si>
  <si>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</si>
  <si>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</si>
  <si>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</si>
  <si>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</si>
  <si>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</si>
  <si>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</si>
  <si>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</si>
  <si>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</si>
  <si>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</si>
  <si>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</si>
  <si>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III.3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</si>
  <si>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</si>
  <si>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</si>
  <si>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</si>
  <si>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</si>
  <si>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</si>
  <si>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</si>
  <si>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</si>
  <si>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</si>
  <si>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</si>
  <si>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</si>
  <si>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</si>
  <si>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</si>
  <si>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</si>
  <si>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</si>
  <si>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</si>
  <si>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</si>
  <si>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</si>
  <si>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</si>
  <si>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</si>
  <si>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</si>
  <si>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</si>
  <si>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</si>
  <si>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</si>
  <si>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</si>
  <si>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</si>
  <si>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</si>
  <si>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</si>
  <si>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</si>
  <si>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</si>
  <si>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</si>
  <si>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</si>
  <si>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</si>
  <si>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</si>
  <si>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</si>
  <si>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</si>
  <si>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</si>
  <si>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</si>
  <si>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</si>
  <si>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</si>
  <si>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</si>
  <si>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</si>
  <si>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</si>
  <si>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</si>
  <si>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</si>
  <si>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</si>
  <si>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</si>
  <si>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</si>
  <si>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</si>
  <si>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</si>
  <si>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</si>
  <si>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</si>
  <si>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</si>
  <si>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</si>
  <si>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</si>
  <si>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</si>
  <si>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</si>
  <si>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</si>
  <si>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</si>
  <si>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</si>
  <si>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</si>
  <si>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r>
      <t xml:space="preserve">              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</si>
  <si>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</si>
  <si>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</si>
  <si>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</si>
  <si>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</si>
  <si>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</si>
  <si>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</si>
  <si>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</si>
  <si>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</si>
  <si>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</si>
  <si>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</si>
  <si>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</si>
  <si>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</si>
  <si>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</si>
  <si>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</si>
  <si>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</si>
  <si>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</si>
  <si>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</si>
  <si>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</si>
  <si>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</si>
  <si>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</si>
  <si>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</si>
  <si>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</si>
  <si>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</si>
  <si>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</si>
  <si>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</si>
  <si>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</si>
  <si>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</si>
  <si>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</si>
  <si>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</si>
  <si>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</si>
  <si>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</si>
  <si>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</si>
  <si>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Direktorius</t>
  </si>
  <si>
    <t>Panevėžio "Saulėtekio" progimnazija</t>
  </si>
  <si>
    <t>290422430, Statybininkų g. 24, Panevėžys</t>
  </si>
  <si>
    <t>Algirdas Gedeikis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</si>
  <si>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</si>
  <si>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</si>
  <si>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5-ojo VSAFAS „Pinigų srautų ataskaita“</t>
  </si>
  <si>
    <t>(Žemesniojo lygio viešojo sektoriaus subjektų, išskyrus mokesčių fondus ir išteklių fondus, pinigų srautų ataskaitos forma)</t>
  </si>
  <si>
    <t>PANEVĖŽIO "SAULĖTEKIO" PROGIMNAZIJA</t>
  </si>
  <si>
    <t>290422430, Statybininkų g.  24, Panevėžys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</si>
  <si>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</si>
  <si>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PINIGŲ SRAUTŲ ATASKAITA</t>
  </si>
  <si>
    <t>Tiesioginiai pinigų srautai</t>
  </si>
  <si>
    <t>Netiesioginiai pinigų srautai</t>
  </si>
  <si>
    <t>Iš viso</t>
  </si>
  <si>
    <t>3</t>
  </si>
  <si>
    <t>PAGRINDINĖS VEIKLOS PINIGŲ SRAUTAI</t>
  </si>
  <si>
    <t>Įplaukos</t>
  </si>
  <si>
    <r>
      <t>Finansavimo sumos kitoms išlaidoms</t>
    </r>
    <r>
      <rPr>
        <sz val="10"/>
        <rFont val="Times New Roman"/>
        <family val="1"/>
      </rPr>
      <t>:</t>
    </r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</si>
  <si>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</si>
  <si>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</si>
  <si>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</si>
  <si>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</si>
  <si>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</si>
  <si>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</si>
  <si>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</si>
  <si>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</si>
  <si>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</si>
  <si>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</si>
  <si>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</si>
  <si>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</si>
  <si>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</si>
  <si>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</si>
  <si>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</si>
  <si>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</si>
  <si>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</si>
  <si>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</si>
  <si>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</si>
  <si>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</si>
  <si>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</si>
  <si>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</si>
  <si>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</si>
  <si>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>Asignavimų valdytojų programų vykdytojams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</si>
  <si>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</si>
  <si>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</si>
  <si>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</si>
  <si>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P02</t>
  </si>
  <si>
    <t>Darbo užmokesčio ir socialinio draudimo</t>
  </si>
  <si>
    <t>III.2</t>
  </si>
  <si>
    <t>Komunalinių paslaugų ir ryšių</t>
  </si>
  <si>
    <t>Komandiruočių</t>
  </si>
  <si>
    <t>Transporto</t>
  </si>
  <si>
    <t>Kvalifikacijos kėlimo</t>
  </si>
  <si>
    <t>III.6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</si>
  <si>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</si>
  <si>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</si>
  <si>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</si>
  <si>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</si>
  <si>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</si>
  <si>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</si>
  <si>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</si>
  <si>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</si>
  <si>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</si>
  <si>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</si>
  <si>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</si>
  <si>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</si>
  <si>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</si>
  <si>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</si>
  <si>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</si>
  <si>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</si>
  <si>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</si>
  <si>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</si>
  <si>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Investicijos į kitą finansinį turtą</t>
  </si>
  <si>
    <t>Ilgalaikio finansinio turto perleidimas:</t>
  </si>
  <si>
    <t>IV.3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</si>
  <si>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</si>
  <si>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</si>
  <si>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</si>
  <si>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</si>
  <si>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</si>
  <si>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</si>
  <si>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</si>
  <si>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</si>
  <si>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</si>
  <si>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</si>
  <si>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</si>
  <si>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</si>
  <si>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</si>
  <si>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</si>
  <si>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</si>
  <si>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</si>
  <si>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</si>
  <si>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</si>
  <si>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</si>
  <si>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</si>
  <si>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4-ojo VSAFAS „Grynojo turto pokyčių ataskaita“</t>
  </si>
  <si>
    <t>1 priedas</t>
  </si>
  <si>
    <t>(Grynojo turto pokyčių ataskaitos forma)</t>
  </si>
  <si>
    <t>Panevėžio "Saulėtekio" vidurinė mokykla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</si>
  <si>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</si>
  <si>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</si>
  <si>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</si>
  <si>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Kiti rezer-vai</t>
  </si>
  <si>
    <t>x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</si>
  <si>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</si>
  <si>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</si>
  <si>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</si>
  <si>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</si>
  <si>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</si>
  <si>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</si>
  <si>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</si>
  <si>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</si>
  <si>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</si>
  <si>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</si>
  <si>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</si>
  <si>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</si>
  <si>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</si>
  <si>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</si>
  <si>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</si>
  <si>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</si>
  <si>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__________________</t>
  </si>
  <si>
    <t>*Pažymėti ataskaitos laukai nepildomi.</t>
  </si>
  <si>
    <t>Vyr. buhalterė</t>
  </si>
  <si>
    <t>Zina Vaičikonienė</t>
  </si>
  <si>
    <t>Nuomos</t>
  </si>
  <si>
    <t>Pateikimo valiuta ir tikslumas: eurais, euro centais</t>
  </si>
  <si>
    <t>Pateikimo valiuta ir tikslumas: eurais ir euro centais</t>
  </si>
  <si>
    <t xml:space="preserve">               Pateikimo valiuta ir tikslumas: eurais ir euro centais</t>
  </si>
  <si>
    <t xml:space="preserve">           Pateikimo valiuta ir tikslumas: euraisir euro centais</t>
  </si>
  <si>
    <t>Likutis užpraėjusio laikotarpio paskutunę dieną</t>
  </si>
  <si>
    <t>Perimto ilgalaikio turto iš kito viešojo sektoriaus subjekto įtaka</t>
  </si>
  <si>
    <t>Perduoto arba parduoto ilgalaikio turto kitam subjektui įtaka</t>
  </si>
  <si>
    <t>Kitos rezervų padidėjimo (sumažėjimo) sumos</t>
  </si>
  <si>
    <t>Kiti pokyčiai (jungimai)</t>
  </si>
  <si>
    <t>Likutis praėjusio laikotarpio paskutunę dieną</t>
  </si>
  <si>
    <t>18.</t>
  </si>
  <si>
    <t>19.</t>
  </si>
  <si>
    <t>Likutis ataskaitinio laikotarpio paskutunę dieną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</si>
  <si>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</si>
  <si>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</si>
  <si>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</si>
  <si>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</si>
  <si>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</si>
  <si>
    <t>II.11</t>
  </si>
  <si>
    <t>II. 12</t>
  </si>
  <si>
    <t xml:space="preserve"> </t>
  </si>
  <si>
    <t xml:space="preserve">Direktorius </t>
  </si>
  <si>
    <t xml:space="preserve">                                      Direktorius </t>
  </si>
  <si>
    <r>
      <t xml:space="preserve">Praėjęs ataskaitinis laikotarpis </t>
    </r>
    <r>
      <rPr>
        <b/>
        <sz val="8"/>
        <rFont val="Times New Roman"/>
        <family val="1"/>
      </rPr>
      <t>(2015-09-30)</t>
    </r>
  </si>
  <si>
    <t>PAGAL 2016 M. GRUODŽIO 31 D. DUOMENIS</t>
  </si>
  <si>
    <t>P21 (3.13)</t>
  </si>
  <si>
    <t>P22 (3.21)</t>
  </si>
  <si>
    <t>P22 (3.14)</t>
  </si>
  <si>
    <t>P23 (3.15)</t>
  </si>
  <si>
    <t xml:space="preserve">P23 </t>
  </si>
  <si>
    <t>PAGAL 2016 M. GRUODŽIO MĖN.  31 d. DUOMENIS</t>
  </si>
  <si>
    <t>P04 (3.2)</t>
  </si>
  <si>
    <t>P08 (3.5)</t>
  </si>
  <si>
    <t>P09 (3.6)</t>
  </si>
  <si>
    <t>P10 (3.7)</t>
  </si>
  <si>
    <t>P11 (3.8)</t>
  </si>
  <si>
    <t>P12 (3.9)</t>
  </si>
  <si>
    <t>P17</t>
  </si>
  <si>
    <t>P17 (3.7)</t>
  </si>
  <si>
    <t>P18 (3.12)</t>
  </si>
  <si>
    <t>2-ojo VSAFAS Finansinės būklės ataskaita</t>
  </si>
  <si>
    <t xml:space="preserve">2017-03-07 d. </t>
  </si>
  <si>
    <t>PAGAL 2016 M.GRUODŽIO 31 D. DUOMENIS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</si>
</sst>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_ ;[Red]\-#,##0.0\ 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\ &quot;Lt&quot;"/>
    <numFmt numFmtId="179" formatCode="[$-427]yyyy\ &quot;m.&quot;\ mmmm\ d\ &quot;d.&quot;"/>
  </numFmts>
  <fonts count="73">
    <font>
      <sz val="10"/>
      <name val="Arial"/>
      <family val="0"/>
    </font>
    <font>
      <sz val="11"/>
      <name val="TimesNewRoman,Bold"/>
      <family val="0"/>
    </font>
    <font>
      <sz val="11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sz val="9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u val="single"/>
      <sz val="10"/>
      <name val="Arial"/>
      <family val="0"/>
    </font>
    <font>
      <b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2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0" applyNumberFormat="0" applyFill="0" applyBorder="0" applyAlignment="0" applyProtection="0"/>
    <xf numFmtId="0" fontId="6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0" fillId="30" borderId="6" applyNumberFormat="0" applyFon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horizontal="left" vertical="center"/>
    </xf>
    <xf numFmtId="0" fontId="12" fillId="32" borderId="13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6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center"/>
    </xf>
    <xf numFmtId="0" fontId="8" fillId="32" borderId="13" xfId="0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center"/>
    </xf>
    <xf numFmtId="0" fontId="12" fillId="32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32" borderId="18" xfId="0" applyFont="1" applyFill="1" applyBorder="1" applyAlignment="1">
      <alignment horizontal="left" vertical="center"/>
    </xf>
    <xf numFmtId="0" fontId="9" fillId="32" borderId="19" xfId="0" applyFont="1" applyFill="1" applyBorder="1" applyAlignment="1">
      <alignment horizontal="left" vertical="center"/>
    </xf>
    <xf numFmtId="0" fontId="9" fillId="32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2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 wrapText="1"/>
    </xf>
    <xf numFmtId="1" fontId="8" fillId="32" borderId="15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32" borderId="18" xfId="0" applyNumberFormat="1" applyFont="1" applyFill="1" applyBorder="1" applyAlignment="1" quotePrefix="1">
      <alignment horizontal="center" vertical="center" wrapText="1"/>
    </xf>
    <xf numFmtId="1" fontId="8" fillId="32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1" fontId="8" fillId="32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/>
    </xf>
    <xf numFmtId="2" fontId="8" fillId="32" borderId="18" xfId="0" applyNumberFormat="1" applyFont="1" applyFill="1" applyBorder="1" applyAlignment="1">
      <alignment vertical="center" wrapText="1"/>
    </xf>
    <xf numFmtId="2" fontId="9" fillId="32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7" fillId="32" borderId="0" xfId="0" applyFont="1" applyFill="1" applyBorder="1" applyAlignment="1">
      <alignment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16" fontId="8" fillId="32" borderId="15" xfId="0" applyNumberFormat="1" applyFont="1" applyFill="1" applyBorder="1" applyAlignment="1">
      <alignment horizontal="left" vertical="center" wrapText="1"/>
    </xf>
    <xf numFmtId="172" fontId="8" fillId="32" borderId="15" xfId="0" applyNumberFormat="1" applyFont="1" applyFill="1" applyBorder="1" applyAlignment="1">
      <alignment horizontal="left" vertical="center" wrapText="1"/>
    </xf>
    <xf numFmtId="16" fontId="8" fillId="32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 quotePrefix="1">
      <alignment horizontal="left" vertical="center" wrapText="1"/>
    </xf>
    <xf numFmtId="0" fontId="8" fillId="0" borderId="15" xfId="0" applyFont="1" applyBorder="1" applyAlignment="1">
      <alignment/>
    </xf>
    <xf numFmtId="16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32" borderId="14" xfId="0" applyFont="1" applyFill="1" applyBorder="1" applyAlignment="1" quotePrefix="1">
      <alignment horizontal="left" vertical="center" wrapText="1"/>
    </xf>
    <xf numFmtId="0" fontId="9" fillId="32" borderId="17" xfId="0" applyFont="1" applyFill="1" applyBorder="1" applyAlignment="1">
      <alignment horizontal="left" vertical="center"/>
    </xf>
    <xf numFmtId="0" fontId="26" fillId="32" borderId="15" xfId="0" applyFont="1" applyFill="1" applyBorder="1" applyAlignment="1">
      <alignment horizontal="left" vertical="center"/>
    </xf>
    <xf numFmtId="0" fontId="27" fillId="32" borderId="15" xfId="0" applyFont="1" applyFill="1" applyBorder="1" applyAlignment="1">
      <alignment horizontal="left" vertical="center"/>
    </xf>
    <xf numFmtId="16" fontId="8" fillId="32" borderId="10" xfId="0" applyNumberFormat="1" applyFont="1" applyFill="1" applyBorder="1" applyAlignment="1" quotePrefix="1">
      <alignment horizontal="left" vertical="center" wrapText="1"/>
    </xf>
    <xf numFmtId="0" fontId="8" fillId="0" borderId="11" xfId="0" applyFont="1" applyBorder="1" applyAlignment="1">
      <alignment/>
    </xf>
    <xf numFmtId="0" fontId="12" fillId="32" borderId="14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5" fillId="32" borderId="0" xfId="0" applyFont="1" applyFill="1" applyAlignment="1">
      <alignment horizontal="left" vertical="center"/>
    </xf>
    <xf numFmtId="0" fontId="2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8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left"/>
    </xf>
    <xf numFmtId="0" fontId="0" fillId="32" borderId="0" xfId="0" applyFill="1" applyAlignment="1">
      <alignment horizontal="right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3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32" borderId="0" xfId="0" applyFont="1" applyFill="1" applyAlignment="1">
      <alignment wrapText="1"/>
    </xf>
    <xf numFmtId="49" fontId="8" fillId="32" borderId="11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2" fontId="9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15" fillId="0" borderId="0" xfId="42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7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32" borderId="11" xfId="0" applyFont="1" applyFill="1" applyBorder="1" applyAlignment="1">
      <alignment horizontal="left" vertical="center" wrapText="1"/>
    </xf>
    <xf numFmtId="14" fontId="8" fillId="32" borderId="0" xfId="0" applyNumberFormat="1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30" fillId="32" borderId="0" xfId="0" applyFont="1" applyFill="1" applyAlignment="1">
      <alignment horizontal="center"/>
    </xf>
    <xf numFmtId="0" fontId="32" fillId="32" borderId="0" xfId="0" applyFont="1" applyFill="1" applyAlignment="1">
      <alignment horizontal="center" vertical="top"/>
    </xf>
    <xf numFmtId="0" fontId="32" fillId="32" borderId="0" xfId="0" applyFont="1" applyFill="1" applyAlignment="1">
      <alignment horizontal="center"/>
    </xf>
    <xf numFmtId="0" fontId="32" fillId="32" borderId="0" xfId="0" applyFont="1" applyFill="1" applyAlignment="1">
      <alignment horizontal="center" vertical="top" wrapText="1"/>
    </xf>
    <xf numFmtId="0" fontId="32" fillId="32" borderId="0" xfId="0" applyFont="1" applyFill="1" applyAlignment="1">
      <alignment horizontal="center" wrapText="1"/>
    </xf>
    <xf numFmtId="0" fontId="5" fillId="32" borderId="0" xfId="42" applyFont="1" applyFill="1" applyAlignment="1" applyProtection="1">
      <alignment horizontal="center"/>
      <protection/>
    </xf>
    <xf numFmtId="14" fontId="33" fillId="32" borderId="0" xfId="0" applyNumberFormat="1" applyFont="1" applyFill="1" applyAlignment="1">
      <alignment horizontal="center"/>
    </xf>
    <xf numFmtId="0" fontId="33" fillId="32" borderId="0" xfId="0" applyFont="1" applyFill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32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8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5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center" vertical="top"/>
    </xf>
    <xf numFmtId="0" fontId="0" fillId="32" borderId="0" xfId="0" applyFill="1" applyAlignment="1">
      <alignment horizontal="center" vertical="top"/>
    </xf>
    <xf numFmtId="0" fontId="24" fillId="32" borderId="0" xfId="0" applyFont="1" applyFill="1" applyAlignment="1">
      <alignment horizontal="center" vertical="center" wrapText="1"/>
    </xf>
    <xf numFmtId="0" fontId="25" fillId="3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2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18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8" fillId="32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28" fillId="32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32" borderId="0" xfId="0" applyFont="1" applyFill="1" applyAlignment="1">
      <alignment horizontal="left" vertical="top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yperlink_Pagr. ataskaitos 2016 m. IV-o k." xfId="42"/>
    <cellStyle name="Išvestis" xfId="43"/>
    <cellStyle name="Įspėjimo teksta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7">
      <selection activeCell="C20" sqref="C20:F20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11.7109375" style="2" customWidth="1"/>
    <col min="7" max="7" width="14.00390625" style="2" customWidth="1"/>
    <col min="8" max="9" width="13.140625" style="2" customWidth="1"/>
    <col min="10" max="16384" width="9.140625" style="2" customWidth="1"/>
  </cols>
  <sheetData>
    <row r="1" spans="4:9" ht="12.75" customHeight="1">
      <c r="D1" s="3"/>
      <c r="G1" s="262" t="s">
        <v>223</v>
      </c>
      <c r="H1" s="262"/>
      <c r="I1" s="262"/>
    </row>
    <row r="2" spans="7:9" ht="11.25" customHeight="1">
      <c r="G2" s="136" t="s">
        <v>97</v>
      </c>
      <c r="H2" s="5"/>
      <c r="I2" s="5"/>
    </row>
    <row r="3" spans="1:9" ht="15.75">
      <c r="A3" s="237" t="s">
        <v>0</v>
      </c>
      <c r="B3" s="238"/>
      <c r="C3" s="238"/>
      <c r="D3" s="238"/>
      <c r="E3" s="238"/>
      <c r="F3" s="238"/>
      <c r="G3" s="238"/>
      <c r="H3" s="238"/>
      <c r="I3" s="238"/>
    </row>
    <row r="4" spans="1:9" ht="15.75">
      <c r="A4" s="239" t="s">
        <v>1</v>
      </c>
      <c r="B4" s="240"/>
      <c r="C4" s="240"/>
      <c r="D4" s="240"/>
      <c r="E4" s="240"/>
      <c r="F4" s="240"/>
      <c r="G4" s="240"/>
      <c r="H4" s="240"/>
      <c r="I4" s="240"/>
    </row>
    <row r="5" spans="1:9" ht="15">
      <c r="A5" s="241" t="s">
        <v>239</v>
      </c>
      <c r="B5" s="242"/>
      <c r="C5" s="242"/>
      <c r="D5" s="242"/>
      <c r="E5" s="242"/>
      <c r="F5" s="242"/>
      <c r="G5" s="242"/>
      <c r="H5" s="242"/>
      <c r="I5" s="242"/>
    </row>
    <row r="6" spans="1:9" ht="15">
      <c r="A6" s="232" t="s">
        <v>2</v>
      </c>
      <c r="B6" s="233"/>
      <c r="C6" s="233"/>
      <c r="D6" s="233"/>
      <c r="E6" s="233"/>
      <c r="F6" s="233"/>
      <c r="G6" s="233"/>
      <c r="H6" s="233"/>
      <c r="I6" s="233"/>
    </row>
    <row r="7" spans="1:9" ht="15">
      <c r="A7" s="232" t="s">
        <v>240</v>
      </c>
      <c r="B7" s="233"/>
      <c r="C7" s="233"/>
      <c r="D7" s="233"/>
      <c r="E7" s="233"/>
      <c r="F7" s="233"/>
      <c r="G7" s="233"/>
      <c r="H7" s="233"/>
      <c r="I7" s="233"/>
    </row>
    <row r="8" spans="1:9" ht="12.75">
      <c r="A8" s="234" t="s">
        <v>243</v>
      </c>
      <c r="B8" s="234"/>
      <c r="C8" s="234"/>
      <c r="D8" s="234"/>
      <c r="E8" s="234"/>
      <c r="F8" s="234"/>
      <c r="G8" s="234"/>
      <c r="H8" s="234"/>
      <c r="I8" s="234"/>
    </row>
    <row r="9" spans="1:9" ht="15">
      <c r="A9" s="235"/>
      <c r="B9" s="236"/>
      <c r="C9" s="236"/>
      <c r="D9" s="236"/>
      <c r="E9" s="236"/>
      <c r="F9" s="236"/>
      <c r="G9" s="236"/>
      <c r="H9" s="236"/>
      <c r="I9" s="236"/>
    </row>
    <row r="10" spans="1:9" ht="15">
      <c r="A10" s="241" t="s">
        <v>3</v>
      </c>
      <c r="B10" s="242"/>
      <c r="C10" s="242"/>
      <c r="D10" s="242"/>
      <c r="E10" s="242"/>
      <c r="F10" s="242"/>
      <c r="G10" s="242"/>
      <c r="H10" s="242"/>
      <c r="I10" s="242"/>
    </row>
    <row r="11" spans="1:9" ht="15">
      <c r="A11" s="241" t="s">
        <v>387</v>
      </c>
      <c r="B11" s="242"/>
      <c r="C11" s="242"/>
      <c r="D11" s="242"/>
      <c r="E11" s="242"/>
      <c r="F11" s="242"/>
      <c r="G11" s="242"/>
      <c r="H11" s="242"/>
      <c r="I11" s="242"/>
    </row>
    <row r="12" spans="1:9" s="1" customFormat="1" ht="10.5" customHeight="1">
      <c r="A12" s="243" t="s">
        <v>364</v>
      </c>
      <c r="B12" s="244"/>
      <c r="C12" s="244"/>
      <c r="D12" s="244"/>
      <c r="E12" s="244"/>
      <c r="F12" s="244"/>
      <c r="G12" s="244"/>
      <c r="H12" s="244"/>
      <c r="I12" s="244"/>
    </row>
    <row r="13" spans="1:9" s="7" customFormat="1" ht="65.25" customHeight="1">
      <c r="A13" s="245" t="s">
        <v>5</v>
      </c>
      <c r="B13" s="245"/>
      <c r="C13" s="245" t="s">
        <v>6</v>
      </c>
      <c r="D13" s="246"/>
      <c r="E13" s="246"/>
      <c r="F13" s="246"/>
      <c r="G13" s="6" t="s">
        <v>7</v>
      </c>
      <c r="H13" s="6" t="s">
        <v>8</v>
      </c>
      <c r="I13" s="6" t="s">
        <v>386</v>
      </c>
    </row>
    <row r="14" spans="1:9" ht="15.75">
      <c r="A14" s="8" t="s">
        <v>10</v>
      </c>
      <c r="B14" s="9" t="s">
        <v>11</v>
      </c>
      <c r="C14" s="247" t="s">
        <v>11</v>
      </c>
      <c r="D14" s="248"/>
      <c r="E14" s="248"/>
      <c r="F14" s="248"/>
      <c r="G14" s="90"/>
      <c r="H14" s="105">
        <f>SUM(H15+H20+H21)</f>
        <v>1016698.4700000001</v>
      </c>
      <c r="I14" s="105">
        <f>SUM(I15+I20+I21)</f>
        <v>961164.53</v>
      </c>
    </row>
    <row r="15" spans="1:9" ht="15.75">
      <c r="A15" s="10" t="s">
        <v>12</v>
      </c>
      <c r="B15" s="11" t="s">
        <v>13</v>
      </c>
      <c r="C15" s="249" t="s">
        <v>13</v>
      </c>
      <c r="D15" s="249"/>
      <c r="E15" s="249"/>
      <c r="F15" s="249"/>
      <c r="G15" s="91"/>
      <c r="H15" s="106">
        <f>SUM(H16:H19)</f>
        <v>1012023.93</v>
      </c>
      <c r="I15" s="106">
        <f>SUM(I16:I19)</f>
        <v>956683.85</v>
      </c>
    </row>
    <row r="16" spans="1:9" ht="15.75">
      <c r="A16" s="10" t="s">
        <v>14</v>
      </c>
      <c r="B16" s="11" t="s">
        <v>15</v>
      </c>
      <c r="C16" s="249" t="s">
        <v>15</v>
      </c>
      <c r="D16" s="249"/>
      <c r="E16" s="249"/>
      <c r="F16" s="249"/>
      <c r="G16" s="91"/>
      <c r="H16" s="106">
        <v>725140.6</v>
      </c>
      <c r="I16" s="106">
        <v>693004.07</v>
      </c>
    </row>
    <row r="17" spans="1:9" ht="15.75">
      <c r="A17" s="10" t="s">
        <v>16</v>
      </c>
      <c r="B17" s="13" t="s">
        <v>17</v>
      </c>
      <c r="C17" s="250" t="s">
        <v>17</v>
      </c>
      <c r="D17" s="250"/>
      <c r="E17" s="250"/>
      <c r="F17" s="250"/>
      <c r="G17" s="91"/>
      <c r="H17" s="106">
        <v>267188.42</v>
      </c>
      <c r="I17" s="106">
        <v>237527.54</v>
      </c>
    </row>
    <row r="18" spans="1:9" ht="15.75">
      <c r="A18" s="10" t="s">
        <v>18</v>
      </c>
      <c r="B18" s="11" t="s">
        <v>19</v>
      </c>
      <c r="C18" s="250" t="s">
        <v>19</v>
      </c>
      <c r="D18" s="250"/>
      <c r="E18" s="250"/>
      <c r="F18" s="250"/>
      <c r="G18" s="91"/>
      <c r="H18" s="106">
        <v>5151</v>
      </c>
      <c r="I18" s="106">
        <v>6507.47</v>
      </c>
    </row>
    <row r="19" spans="1:9" ht="15.75">
      <c r="A19" s="10" t="s">
        <v>20</v>
      </c>
      <c r="B19" s="13" t="s">
        <v>21</v>
      </c>
      <c r="C19" s="250" t="s">
        <v>21</v>
      </c>
      <c r="D19" s="250"/>
      <c r="E19" s="250"/>
      <c r="F19" s="250"/>
      <c r="G19" s="91"/>
      <c r="H19" s="106">
        <v>14543.91</v>
      </c>
      <c r="I19" s="106">
        <v>19644.77</v>
      </c>
    </row>
    <row r="20" spans="1:9" ht="15.75">
      <c r="A20" s="10" t="s">
        <v>22</v>
      </c>
      <c r="B20" s="11" t="s">
        <v>23</v>
      </c>
      <c r="C20" s="250" t="s">
        <v>23</v>
      </c>
      <c r="D20" s="250"/>
      <c r="E20" s="250"/>
      <c r="F20" s="250"/>
      <c r="G20" s="91"/>
      <c r="H20" s="106"/>
      <c r="I20" s="106"/>
    </row>
    <row r="21" spans="1:9" ht="15.75">
      <c r="A21" s="10" t="s">
        <v>24</v>
      </c>
      <c r="B21" s="11" t="s">
        <v>25</v>
      </c>
      <c r="C21" s="250" t="s">
        <v>25</v>
      </c>
      <c r="D21" s="250"/>
      <c r="E21" s="250"/>
      <c r="F21" s="250"/>
      <c r="G21" s="212" t="s">
        <v>388</v>
      </c>
      <c r="H21" s="106">
        <v>4674.54</v>
      </c>
      <c r="I21" s="106">
        <v>4480.68</v>
      </c>
    </row>
    <row r="22" spans="1:9" ht="15.75">
      <c r="A22" s="10" t="s">
        <v>26</v>
      </c>
      <c r="B22" s="13" t="s">
        <v>27</v>
      </c>
      <c r="C22" s="250" t="s">
        <v>27</v>
      </c>
      <c r="D22" s="250"/>
      <c r="E22" s="250"/>
      <c r="F22" s="250"/>
      <c r="G22" s="91"/>
      <c r="H22" s="106">
        <v>4674.54</v>
      </c>
      <c r="I22" s="106">
        <v>4480.68</v>
      </c>
    </row>
    <row r="23" spans="1:9" ht="15.75">
      <c r="A23" s="10" t="s">
        <v>28</v>
      </c>
      <c r="B23" s="13" t="s">
        <v>29</v>
      </c>
      <c r="C23" s="250" t="s">
        <v>29</v>
      </c>
      <c r="D23" s="250"/>
      <c r="E23" s="250"/>
      <c r="F23" s="250"/>
      <c r="G23" s="91"/>
      <c r="H23" s="106"/>
      <c r="I23" s="137"/>
    </row>
    <row r="24" spans="1:9" ht="15.75">
      <c r="A24" s="8" t="s">
        <v>30</v>
      </c>
      <c r="B24" s="9" t="s">
        <v>31</v>
      </c>
      <c r="C24" s="247" t="s">
        <v>31</v>
      </c>
      <c r="D24" s="247"/>
      <c r="E24" s="247"/>
      <c r="F24" s="247"/>
      <c r="G24" s="90" t="s">
        <v>389</v>
      </c>
      <c r="H24" s="105">
        <f>SUM(H25:H38)</f>
        <v>-1016697.32</v>
      </c>
      <c r="I24" s="105">
        <f>SUM(I25:I38)</f>
        <v>-961164.37</v>
      </c>
    </row>
    <row r="25" spans="1:9" ht="15.75">
      <c r="A25" s="10" t="s">
        <v>12</v>
      </c>
      <c r="B25" s="11" t="s">
        <v>32</v>
      </c>
      <c r="C25" s="250" t="s">
        <v>33</v>
      </c>
      <c r="D25" s="251"/>
      <c r="E25" s="251"/>
      <c r="F25" s="251"/>
      <c r="G25" s="212" t="s">
        <v>390</v>
      </c>
      <c r="H25" s="106">
        <v>-860808.91</v>
      </c>
      <c r="I25" s="106">
        <v>-800296.11</v>
      </c>
    </row>
    <row r="26" spans="1:9" ht="15.75">
      <c r="A26" s="10" t="s">
        <v>34</v>
      </c>
      <c r="B26" s="11" t="s">
        <v>35</v>
      </c>
      <c r="C26" s="250" t="s">
        <v>36</v>
      </c>
      <c r="D26" s="251"/>
      <c r="E26" s="251"/>
      <c r="F26" s="251"/>
      <c r="G26" s="91"/>
      <c r="H26" s="106">
        <v>-27364.96</v>
      </c>
      <c r="I26" s="106">
        <v>-31275.4</v>
      </c>
    </row>
    <row r="27" spans="1:9" ht="15.75">
      <c r="A27" s="10" t="s">
        <v>24</v>
      </c>
      <c r="B27" s="11" t="s">
        <v>37</v>
      </c>
      <c r="C27" s="250" t="s">
        <v>38</v>
      </c>
      <c r="D27" s="251"/>
      <c r="E27" s="251"/>
      <c r="F27" s="251"/>
      <c r="G27" s="133"/>
      <c r="H27" s="106">
        <v>-53232.4</v>
      </c>
      <c r="I27" s="106">
        <v>-51493.83</v>
      </c>
    </row>
    <row r="28" spans="1:9" ht="15.75">
      <c r="A28" s="10" t="s">
        <v>39</v>
      </c>
      <c r="B28" s="11" t="s">
        <v>40</v>
      </c>
      <c r="C28" s="249" t="s">
        <v>41</v>
      </c>
      <c r="D28" s="251"/>
      <c r="E28" s="251"/>
      <c r="F28" s="251"/>
      <c r="G28" s="91"/>
      <c r="H28" s="106">
        <v>-668.46</v>
      </c>
      <c r="I28" s="106">
        <v>-553.71</v>
      </c>
    </row>
    <row r="29" spans="1:9" ht="15.75">
      <c r="A29" s="10" t="s">
        <v>42</v>
      </c>
      <c r="B29" s="11" t="s">
        <v>43</v>
      </c>
      <c r="C29" s="249" t="s">
        <v>44</v>
      </c>
      <c r="D29" s="251"/>
      <c r="E29" s="251"/>
      <c r="F29" s="251"/>
      <c r="G29" s="91"/>
      <c r="H29" s="106">
        <v>-872.25</v>
      </c>
      <c r="I29" s="106">
        <v>-1073.04</v>
      </c>
    </row>
    <row r="30" spans="1:9" ht="15.75">
      <c r="A30" s="10" t="s">
        <v>45</v>
      </c>
      <c r="B30" s="11" t="s">
        <v>46</v>
      </c>
      <c r="C30" s="249" t="s">
        <v>47</v>
      </c>
      <c r="D30" s="251"/>
      <c r="E30" s="251"/>
      <c r="F30" s="251"/>
      <c r="G30" s="91"/>
      <c r="H30" s="106">
        <v>-3619.25</v>
      </c>
      <c r="I30" s="106">
        <v>-2688.06</v>
      </c>
    </row>
    <row r="31" spans="1:9" ht="15.75">
      <c r="A31" s="10" t="s">
        <v>48</v>
      </c>
      <c r="B31" s="11" t="s">
        <v>49</v>
      </c>
      <c r="C31" s="249" t="s">
        <v>50</v>
      </c>
      <c r="D31" s="251"/>
      <c r="E31" s="251"/>
      <c r="F31" s="251"/>
      <c r="G31" s="91"/>
      <c r="H31" s="106">
        <v>-6207.26</v>
      </c>
      <c r="I31" s="106">
        <v>-1329.99</v>
      </c>
    </row>
    <row r="32" spans="1:9" ht="15.75">
      <c r="A32" s="10" t="s">
        <v>51</v>
      </c>
      <c r="B32" s="11" t="s">
        <v>52</v>
      </c>
      <c r="C32" s="250" t="s">
        <v>52</v>
      </c>
      <c r="D32" s="251"/>
      <c r="E32" s="251"/>
      <c r="F32" s="251"/>
      <c r="G32" s="91"/>
      <c r="H32" s="106">
        <v>-908.27</v>
      </c>
      <c r="I32" s="106">
        <v>0</v>
      </c>
    </row>
    <row r="33" spans="1:9" ht="15.75">
      <c r="A33" s="10" t="s">
        <v>53</v>
      </c>
      <c r="B33" s="11" t="s">
        <v>54</v>
      </c>
      <c r="C33" s="249" t="s">
        <v>54</v>
      </c>
      <c r="D33" s="251"/>
      <c r="E33" s="251"/>
      <c r="F33" s="251"/>
      <c r="G33" s="91"/>
      <c r="H33" s="106">
        <v>-36630.36</v>
      </c>
      <c r="I33" s="106">
        <v>-38463.37</v>
      </c>
    </row>
    <row r="34" spans="1:9" ht="15.75" customHeight="1">
      <c r="A34" s="10" t="s">
        <v>55</v>
      </c>
      <c r="B34" s="11" t="s">
        <v>56</v>
      </c>
      <c r="C34" s="250" t="s">
        <v>57</v>
      </c>
      <c r="D34" s="246"/>
      <c r="E34" s="246"/>
      <c r="F34" s="246"/>
      <c r="G34" s="91"/>
      <c r="H34" s="106">
        <v>-16893.97</v>
      </c>
      <c r="I34" s="106">
        <v>-22444.36</v>
      </c>
    </row>
    <row r="35" spans="1:9" ht="15.75" customHeight="1">
      <c r="A35" s="10" t="s">
        <v>58</v>
      </c>
      <c r="B35" s="11" t="s">
        <v>59</v>
      </c>
      <c r="C35" s="250" t="s">
        <v>60</v>
      </c>
      <c r="D35" s="251"/>
      <c r="E35" s="251"/>
      <c r="F35" s="251"/>
      <c r="G35" s="91"/>
      <c r="H35" s="106"/>
      <c r="I35" s="106"/>
    </row>
    <row r="36" spans="1:9" ht="15.75">
      <c r="A36" s="10" t="s">
        <v>61</v>
      </c>
      <c r="B36" s="11" t="s">
        <v>62</v>
      </c>
      <c r="C36" s="250" t="s">
        <v>63</v>
      </c>
      <c r="D36" s="251"/>
      <c r="E36" s="251"/>
      <c r="F36" s="251"/>
      <c r="G36" s="91"/>
      <c r="H36" s="106"/>
      <c r="I36" s="106"/>
    </row>
    <row r="37" spans="1:9" ht="15.75">
      <c r="A37" s="10" t="s">
        <v>64</v>
      </c>
      <c r="B37" s="11" t="s">
        <v>65</v>
      </c>
      <c r="C37" s="250" t="s">
        <v>66</v>
      </c>
      <c r="D37" s="251"/>
      <c r="E37" s="251"/>
      <c r="F37" s="251"/>
      <c r="G37" s="91"/>
      <c r="H37" s="106">
        <v>-4044.99</v>
      </c>
      <c r="I37" s="106">
        <v>-4620.17</v>
      </c>
    </row>
    <row r="38" spans="1:9" ht="15.75">
      <c r="A38" s="10" t="s">
        <v>67</v>
      </c>
      <c r="B38" s="11" t="s">
        <v>68</v>
      </c>
      <c r="C38" s="259" t="s">
        <v>69</v>
      </c>
      <c r="D38" s="260"/>
      <c r="E38" s="260"/>
      <c r="F38" s="261"/>
      <c r="G38" s="91"/>
      <c r="H38" s="106">
        <v>-5446.24</v>
      </c>
      <c r="I38" s="106">
        <v>-6926.33</v>
      </c>
    </row>
    <row r="39" spans="1:9" ht="15.75">
      <c r="A39" s="9" t="s">
        <v>70</v>
      </c>
      <c r="B39" s="12" t="s">
        <v>71</v>
      </c>
      <c r="C39" s="258" t="s">
        <v>71</v>
      </c>
      <c r="D39" s="256"/>
      <c r="E39" s="256"/>
      <c r="F39" s="257"/>
      <c r="G39" s="212" t="s">
        <v>391</v>
      </c>
      <c r="H39" s="105">
        <f>SUM(H14+H24)</f>
        <v>1.1500000001396984</v>
      </c>
      <c r="I39" s="105">
        <f>SUM(I14+I24)</f>
        <v>0.1600000000325963</v>
      </c>
    </row>
    <row r="40" spans="1:9" ht="15.75">
      <c r="A40" s="9" t="s">
        <v>72</v>
      </c>
      <c r="B40" s="9" t="s">
        <v>73</v>
      </c>
      <c r="C40" s="255" t="s">
        <v>73</v>
      </c>
      <c r="D40" s="256"/>
      <c r="E40" s="256"/>
      <c r="F40" s="257"/>
      <c r="G40" s="92"/>
      <c r="H40" s="106"/>
      <c r="I40" s="138"/>
    </row>
    <row r="41" spans="1:9" ht="15.75">
      <c r="A41" s="13" t="s">
        <v>74</v>
      </c>
      <c r="B41" s="11" t="s">
        <v>75</v>
      </c>
      <c r="C41" s="259" t="s">
        <v>76</v>
      </c>
      <c r="D41" s="260"/>
      <c r="E41" s="260"/>
      <c r="F41" s="261"/>
      <c r="G41" s="91"/>
      <c r="H41" s="106">
        <v>49.2</v>
      </c>
      <c r="I41" s="106"/>
    </row>
    <row r="42" spans="1:9" ht="15.75">
      <c r="A42" s="13" t="s">
        <v>22</v>
      </c>
      <c r="B42" s="11" t="s">
        <v>77</v>
      </c>
      <c r="C42" s="259" t="s">
        <v>77</v>
      </c>
      <c r="D42" s="260"/>
      <c r="E42" s="260"/>
      <c r="F42" s="261"/>
      <c r="G42" s="93"/>
      <c r="H42" s="106">
        <v>-49.2</v>
      </c>
      <c r="I42" s="106"/>
    </row>
    <row r="43" spans="1:9" ht="15.75">
      <c r="A43" s="13" t="s">
        <v>78</v>
      </c>
      <c r="B43" s="11" t="s">
        <v>79</v>
      </c>
      <c r="C43" s="259" t="s">
        <v>80</v>
      </c>
      <c r="D43" s="260"/>
      <c r="E43" s="260"/>
      <c r="F43" s="261"/>
      <c r="G43" s="93"/>
      <c r="H43" s="106"/>
      <c r="I43" s="138"/>
    </row>
    <row r="44" spans="1:9" ht="15.75">
      <c r="A44" s="9" t="s">
        <v>81</v>
      </c>
      <c r="B44" s="12" t="s">
        <v>82</v>
      </c>
      <c r="C44" s="258" t="s">
        <v>82</v>
      </c>
      <c r="D44" s="256"/>
      <c r="E44" s="256"/>
      <c r="F44" s="257"/>
      <c r="G44" s="91" t="s">
        <v>392</v>
      </c>
      <c r="H44" s="106">
        <v>-1.15</v>
      </c>
      <c r="I44" s="106">
        <v>-0.16</v>
      </c>
    </row>
    <row r="45" spans="1:9" ht="30" customHeight="1">
      <c r="A45" s="9" t="s">
        <v>83</v>
      </c>
      <c r="B45" s="12" t="s">
        <v>84</v>
      </c>
      <c r="C45" s="263" t="s">
        <v>84</v>
      </c>
      <c r="D45" s="253"/>
      <c r="E45" s="253"/>
      <c r="F45" s="254"/>
      <c r="G45" s="92"/>
      <c r="H45" s="106"/>
      <c r="I45" s="138"/>
    </row>
    <row r="46" spans="1:9" ht="15.75">
      <c r="A46" s="9" t="s">
        <v>85</v>
      </c>
      <c r="B46" s="12" t="s">
        <v>86</v>
      </c>
      <c r="C46" s="258" t="s">
        <v>86</v>
      </c>
      <c r="D46" s="256"/>
      <c r="E46" s="256"/>
      <c r="F46" s="257"/>
      <c r="G46" s="92"/>
      <c r="H46" s="106"/>
      <c r="I46" s="138"/>
    </row>
    <row r="47" spans="1:9" ht="30" customHeight="1">
      <c r="A47" s="9" t="s">
        <v>87</v>
      </c>
      <c r="B47" s="9" t="s">
        <v>88</v>
      </c>
      <c r="C47" s="252" t="s">
        <v>88</v>
      </c>
      <c r="D47" s="253"/>
      <c r="E47" s="253"/>
      <c r="F47" s="254"/>
      <c r="G47" s="212"/>
      <c r="H47" s="106">
        <f>SUM(H14+H24+H40+H44)</f>
        <v>1.3969847501016375E-10</v>
      </c>
      <c r="I47" s="106">
        <f>SUM(I14+I24+I40+I44)</f>
        <v>3.2596286780872674E-11</v>
      </c>
    </row>
    <row r="48" spans="1:9" ht="15.75">
      <c r="A48" s="9" t="s">
        <v>12</v>
      </c>
      <c r="B48" s="9" t="s">
        <v>89</v>
      </c>
      <c r="C48" s="255" t="s">
        <v>89</v>
      </c>
      <c r="D48" s="256"/>
      <c r="E48" s="256"/>
      <c r="F48" s="257"/>
      <c r="G48" s="92"/>
      <c r="H48" s="106"/>
      <c r="I48" s="138"/>
    </row>
    <row r="49" spans="1:9" ht="15.75">
      <c r="A49" s="9" t="s">
        <v>90</v>
      </c>
      <c r="B49" s="12" t="s">
        <v>91</v>
      </c>
      <c r="C49" s="258" t="s">
        <v>91</v>
      </c>
      <c r="D49" s="256"/>
      <c r="E49" s="256"/>
      <c r="F49" s="257"/>
      <c r="G49" s="92"/>
      <c r="H49" s="106"/>
      <c r="I49" s="106"/>
    </row>
    <row r="50" spans="1:9" ht="15.75">
      <c r="A50" s="13" t="s">
        <v>12</v>
      </c>
      <c r="B50" s="11" t="s">
        <v>92</v>
      </c>
      <c r="C50" s="259" t="s">
        <v>92</v>
      </c>
      <c r="D50" s="260"/>
      <c r="E50" s="260"/>
      <c r="F50" s="261"/>
      <c r="G50" s="93"/>
      <c r="H50" s="106"/>
      <c r="I50" s="106">
        <v>0</v>
      </c>
    </row>
    <row r="51" spans="1:9" ht="15.75">
      <c r="A51" s="13" t="s">
        <v>22</v>
      </c>
      <c r="B51" s="11" t="s">
        <v>93</v>
      </c>
      <c r="C51" s="259" t="s">
        <v>93</v>
      </c>
      <c r="D51" s="260"/>
      <c r="E51" s="260"/>
      <c r="F51" s="261"/>
      <c r="G51" s="93"/>
      <c r="H51" s="106"/>
      <c r="I51" s="138"/>
    </row>
    <row r="52" spans="1:9" ht="12.75">
      <c r="A52" s="14"/>
      <c r="B52" s="14"/>
      <c r="C52" s="14"/>
      <c r="D52" s="14"/>
      <c r="G52" s="15"/>
      <c r="H52" s="15"/>
      <c r="I52" s="15"/>
    </row>
    <row r="53" spans="1:9" ht="31.5" customHeight="1">
      <c r="A53" s="16"/>
      <c r="B53" s="15"/>
      <c r="C53" s="271" t="s">
        <v>384</v>
      </c>
      <c r="D53" s="271"/>
      <c r="E53" s="271"/>
      <c r="F53" s="16"/>
      <c r="G53" s="88"/>
      <c r="H53" s="269" t="s">
        <v>241</v>
      </c>
      <c r="I53" s="269"/>
    </row>
    <row r="54" spans="2:9" s="1" customFormat="1" ht="11.25" customHeight="1">
      <c r="B54" s="17"/>
      <c r="C54" s="270" t="s">
        <v>94</v>
      </c>
      <c r="D54" s="244"/>
      <c r="G54" s="215" t="s">
        <v>95</v>
      </c>
      <c r="H54" s="267" t="s">
        <v>96</v>
      </c>
      <c r="I54" s="268"/>
    </row>
    <row r="56" spans="3:9" ht="15.75">
      <c r="C56" s="264" t="s">
        <v>360</v>
      </c>
      <c r="D56" s="264"/>
      <c r="E56" s="89"/>
      <c r="F56" s="16"/>
      <c r="G56" s="88"/>
      <c r="H56" s="265" t="s">
        <v>361</v>
      </c>
      <c r="I56" s="266"/>
    </row>
    <row r="57" spans="7:9" ht="12.75">
      <c r="G57" s="215" t="s">
        <v>95</v>
      </c>
      <c r="H57" s="267" t="s">
        <v>96</v>
      </c>
      <c r="I57" s="268"/>
    </row>
  </sheetData>
  <sheetProtection/>
  <mergeCells count="58">
    <mergeCell ref="C56:D56"/>
    <mergeCell ref="H56:I56"/>
    <mergeCell ref="H57:I57"/>
    <mergeCell ref="H53:I53"/>
    <mergeCell ref="H54:I54"/>
    <mergeCell ref="C54:D54"/>
    <mergeCell ref="C53:E53"/>
    <mergeCell ref="C51:F51"/>
    <mergeCell ref="C42:F42"/>
    <mergeCell ref="C43:F43"/>
    <mergeCell ref="C44:F44"/>
    <mergeCell ref="C45:F45"/>
    <mergeCell ref="C38:F38"/>
    <mergeCell ref="C39:F39"/>
    <mergeCell ref="C46:F46"/>
    <mergeCell ref="C48:F48"/>
    <mergeCell ref="C49:F49"/>
    <mergeCell ref="C40:F40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A12:I12"/>
    <mergeCell ref="A13:B13"/>
    <mergeCell ref="C13:F13"/>
    <mergeCell ref="A10:I10"/>
    <mergeCell ref="A11:I11"/>
    <mergeCell ref="C14:F14"/>
    <mergeCell ref="A7:I7"/>
    <mergeCell ref="A8:I8"/>
    <mergeCell ref="A9:I9"/>
    <mergeCell ref="A3:I3"/>
    <mergeCell ref="A4:I4"/>
    <mergeCell ref="A5:I5"/>
    <mergeCell ref="A6:I6"/>
  </mergeCells>
  <printOptions/>
  <pageMargins left="0.35433070866141736" right="0.35433070866141736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22">
      <selection activeCell="F33" sqref="F33"/>
    </sheetView>
  </sheetViews>
  <sheetFormatPr defaultColWidth="9.140625" defaultRowHeight="12.75"/>
  <cols>
    <col min="1" max="1" width="7.140625" style="0" customWidth="1"/>
    <col min="2" max="2" width="6.140625" style="0" customWidth="1"/>
    <col min="3" max="3" width="5.8515625" style="0" customWidth="1"/>
    <col min="4" max="4" width="44.7109375" style="0" customWidth="1"/>
    <col min="5" max="5" width="9.8515625" style="0" customWidth="1"/>
    <col min="6" max="6" width="10.57421875" style="0" customWidth="1"/>
    <col min="7" max="7" width="11.57421875" style="0" customWidth="1"/>
  </cols>
  <sheetData>
    <row r="1" spans="4:7" ht="24" customHeight="1">
      <c r="D1" s="140"/>
      <c r="E1" s="262" t="s">
        <v>403</v>
      </c>
      <c r="F1" s="262"/>
      <c r="G1" s="262"/>
    </row>
    <row r="2" spans="5:7" ht="12.75">
      <c r="E2" s="134" t="s">
        <v>97</v>
      </c>
      <c r="F2" s="135"/>
      <c r="G2" s="135"/>
    </row>
    <row r="4" spans="1:7" ht="12.75">
      <c r="A4" s="285" t="s">
        <v>98</v>
      </c>
      <c r="B4" s="286"/>
      <c r="C4" s="286"/>
      <c r="D4" s="286"/>
      <c r="E4" s="286"/>
      <c r="F4" s="287"/>
      <c r="G4" s="287"/>
    </row>
    <row r="5" spans="1:7" ht="12.75">
      <c r="A5" s="238"/>
      <c r="B5" s="238"/>
      <c r="C5" s="238"/>
      <c r="D5" s="238"/>
      <c r="E5" s="238"/>
      <c r="F5" s="238"/>
      <c r="G5" s="238"/>
    </row>
    <row r="6" spans="1:9" ht="12.75" customHeight="1">
      <c r="A6" s="288" t="s">
        <v>239</v>
      </c>
      <c r="B6" s="288"/>
      <c r="C6" s="288"/>
      <c r="D6" s="288"/>
      <c r="E6" s="288"/>
      <c r="F6" s="288"/>
      <c r="G6" s="288"/>
      <c r="H6" s="288"/>
      <c r="I6" s="288"/>
    </row>
    <row r="7" spans="1:7" ht="12.75">
      <c r="A7" s="285" t="s">
        <v>99</v>
      </c>
      <c r="B7" s="277"/>
      <c r="C7" s="277"/>
      <c r="D7" s="277"/>
      <c r="E7" s="277"/>
      <c r="F7" s="278"/>
      <c r="G7" s="278"/>
    </row>
    <row r="8" spans="1:9" ht="12.75" customHeight="1">
      <c r="A8" s="232" t="s">
        <v>240</v>
      </c>
      <c r="B8" s="233"/>
      <c r="C8" s="233"/>
      <c r="D8" s="233"/>
      <c r="E8" s="233"/>
      <c r="F8" s="233"/>
      <c r="G8" s="233"/>
      <c r="H8" s="233"/>
      <c r="I8" s="233"/>
    </row>
    <row r="9" spans="1:7" ht="12.75">
      <c r="A9" s="289" t="s">
        <v>100</v>
      </c>
      <c r="B9" s="290"/>
      <c r="C9" s="290"/>
      <c r="D9" s="290"/>
      <c r="E9" s="290"/>
      <c r="F9" s="291"/>
      <c r="G9" s="291"/>
    </row>
    <row r="10" spans="1:7" ht="12.75">
      <c r="A10" s="291"/>
      <c r="B10" s="291"/>
      <c r="C10" s="291"/>
      <c r="D10" s="291"/>
      <c r="E10" s="291"/>
      <c r="F10" s="291"/>
      <c r="G10" s="291"/>
    </row>
    <row r="11" spans="1:7" ht="12.75">
      <c r="A11" s="292"/>
      <c r="B11" s="278"/>
      <c r="C11" s="278"/>
      <c r="D11" s="278"/>
      <c r="E11" s="278"/>
      <c r="F11" s="19"/>
      <c r="G11" s="19"/>
    </row>
    <row r="12" spans="1:7" ht="12.75">
      <c r="A12" s="293" t="s">
        <v>101</v>
      </c>
      <c r="B12" s="294"/>
      <c r="C12" s="294"/>
      <c r="D12" s="294"/>
      <c r="E12" s="294"/>
      <c r="F12" s="295"/>
      <c r="G12" s="295"/>
    </row>
    <row r="13" spans="1:7" ht="12.75">
      <c r="A13" s="293" t="s">
        <v>393</v>
      </c>
      <c r="B13" s="294"/>
      <c r="C13" s="294"/>
      <c r="D13" s="294"/>
      <c r="E13" s="294"/>
      <c r="F13" s="295"/>
      <c r="G13" s="295"/>
    </row>
    <row r="14" spans="1:7" ht="12.75">
      <c r="A14" s="22"/>
      <c r="B14" s="23"/>
      <c r="C14" s="23"/>
      <c r="D14" s="23"/>
      <c r="E14" s="23"/>
      <c r="F14" s="25"/>
      <c r="G14" s="25"/>
    </row>
    <row r="15" spans="1:7" ht="12.75">
      <c r="A15" s="276">
        <v>42801</v>
      </c>
      <c r="B15" s="277"/>
      <c r="C15" s="277"/>
      <c r="D15" s="277"/>
      <c r="E15" s="277"/>
      <c r="F15" s="278"/>
      <c r="G15" s="278"/>
    </row>
    <row r="16" spans="1:7" ht="12.75">
      <c r="A16" s="285" t="s">
        <v>4</v>
      </c>
      <c r="B16" s="285"/>
      <c r="C16" s="285"/>
      <c r="D16" s="285"/>
      <c r="E16" s="285"/>
      <c r="F16" s="278"/>
      <c r="G16" s="278"/>
    </row>
    <row r="17" spans="1:7" ht="27" customHeight="1">
      <c r="A17" s="22"/>
      <c r="B17" s="24"/>
      <c r="C17" s="24"/>
      <c r="D17" s="24"/>
      <c r="E17" s="299" t="s">
        <v>363</v>
      </c>
      <c r="F17" s="300"/>
      <c r="G17" s="300"/>
    </row>
    <row r="18" spans="1:7" ht="63.75">
      <c r="A18" s="26" t="s">
        <v>5</v>
      </c>
      <c r="B18" s="296" t="s">
        <v>6</v>
      </c>
      <c r="C18" s="297"/>
      <c r="D18" s="298"/>
      <c r="E18" s="27" t="s">
        <v>102</v>
      </c>
      <c r="F18" s="28" t="s">
        <v>103</v>
      </c>
      <c r="G18" s="28" t="s">
        <v>104</v>
      </c>
    </row>
    <row r="19" spans="1:7" ht="12.75">
      <c r="A19" s="28" t="s">
        <v>10</v>
      </c>
      <c r="B19" s="29" t="s">
        <v>105</v>
      </c>
      <c r="C19" s="30"/>
      <c r="D19" s="31"/>
      <c r="E19" s="210" t="s">
        <v>394</v>
      </c>
      <c r="F19" s="110">
        <f>SUM(F20+F25+F36+F37)</f>
        <v>744800.18</v>
      </c>
      <c r="G19" s="110">
        <f>SUM(G20+G25+G36+G37)</f>
        <v>770952.3200000001</v>
      </c>
    </row>
    <row r="20" spans="1:7" ht="12.75">
      <c r="A20" s="33" t="s">
        <v>12</v>
      </c>
      <c r="B20" s="34" t="s">
        <v>106</v>
      </c>
      <c r="C20" s="35"/>
      <c r="D20" s="36"/>
      <c r="E20" s="94"/>
      <c r="F20" s="107">
        <f>SUM(F21:F24)</f>
        <v>0</v>
      </c>
      <c r="G20" s="107">
        <f>SUM(G21:G24)</f>
        <v>0</v>
      </c>
    </row>
    <row r="21" spans="1:7" ht="12.75">
      <c r="A21" s="37" t="s">
        <v>107</v>
      </c>
      <c r="B21" s="38"/>
      <c r="C21" s="39" t="s">
        <v>108</v>
      </c>
      <c r="D21" s="40"/>
      <c r="E21" s="95"/>
      <c r="F21" s="107"/>
      <c r="G21" s="107"/>
    </row>
    <row r="22" spans="1:7" ht="12.75">
      <c r="A22" s="37" t="s">
        <v>109</v>
      </c>
      <c r="B22" s="38"/>
      <c r="C22" s="39" t="s">
        <v>110</v>
      </c>
      <c r="D22" s="41"/>
      <c r="E22" s="96"/>
      <c r="F22" s="107">
        <v>0</v>
      </c>
      <c r="G22" s="107">
        <v>0</v>
      </c>
    </row>
    <row r="23" spans="1:7" ht="12.75">
      <c r="A23" s="37" t="s">
        <v>111</v>
      </c>
      <c r="B23" s="38"/>
      <c r="C23" s="39" t="s">
        <v>112</v>
      </c>
      <c r="D23" s="41"/>
      <c r="E23" s="96"/>
      <c r="F23" s="107"/>
      <c r="G23" s="107"/>
    </row>
    <row r="24" spans="1:7" ht="12.75">
      <c r="A24" s="37" t="s">
        <v>113</v>
      </c>
      <c r="B24" s="38"/>
      <c r="C24" s="39" t="s">
        <v>114</v>
      </c>
      <c r="D24" s="41"/>
      <c r="E24" s="96"/>
      <c r="F24" s="107"/>
      <c r="G24" s="107"/>
    </row>
    <row r="25" spans="1:7" ht="12.75">
      <c r="A25" s="33" t="s">
        <v>22</v>
      </c>
      <c r="B25" s="43" t="s">
        <v>115</v>
      </c>
      <c r="C25" s="44"/>
      <c r="D25" s="45"/>
      <c r="E25" s="211"/>
      <c r="F25" s="107">
        <f>SUM(F26:F35)</f>
        <v>744800.18</v>
      </c>
      <c r="G25" s="107">
        <f>SUM(G26:G35)</f>
        <v>770952.3200000001</v>
      </c>
    </row>
    <row r="26" spans="1:7" ht="12.75">
      <c r="A26" s="37" t="s">
        <v>116</v>
      </c>
      <c r="B26" s="38"/>
      <c r="C26" s="63" t="s">
        <v>117</v>
      </c>
      <c r="D26" s="41"/>
      <c r="E26" s="96"/>
      <c r="F26" s="107"/>
      <c r="G26" s="107"/>
    </row>
    <row r="27" spans="1:7" ht="12.75">
      <c r="A27" s="37" t="s">
        <v>118</v>
      </c>
      <c r="B27" s="38"/>
      <c r="C27" s="86" t="s">
        <v>119</v>
      </c>
      <c r="D27" s="41"/>
      <c r="E27" s="96"/>
      <c r="F27" s="107">
        <v>690295.3</v>
      </c>
      <c r="G27" s="107">
        <v>704676.46</v>
      </c>
    </row>
    <row r="28" spans="1:7" ht="12.75">
      <c r="A28" s="37" t="s">
        <v>120</v>
      </c>
      <c r="B28" s="38"/>
      <c r="C28" s="39" t="s">
        <v>121</v>
      </c>
      <c r="D28" s="41"/>
      <c r="E28" s="96"/>
      <c r="F28" s="107"/>
      <c r="G28" s="107"/>
    </row>
    <row r="29" spans="1:7" ht="12.75">
      <c r="A29" s="37" t="s">
        <v>122</v>
      </c>
      <c r="B29" s="38"/>
      <c r="C29" s="39" t="s">
        <v>123</v>
      </c>
      <c r="D29" s="41"/>
      <c r="E29" s="96"/>
      <c r="F29" s="107"/>
      <c r="G29" s="107"/>
    </row>
    <row r="30" spans="1:7" ht="12.75">
      <c r="A30" s="37" t="s">
        <v>124</v>
      </c>
      <c r="B30" s="38"/>
      <c r="C30" s="39" t="s">
        <v>125</v>
      </c>
      <c r="D30" s="41"/>
      <c r="E30" s="102"/>
      <c r="F30" s="107">
        <v>339.7</v>
      </c>
      <c r="G30" s="107">
        <v>737.52</v>
      </c>
    </row>
    <row r="31" spans="1:7" ht="12.75">
      <c r="A31" s="37" t="s">
        <v>126</v>
      </c>
      <c r="B31" s="38"/>
      <c r="C31" s="39" t="s">
        <v>127</v>
      </c>
      <c r="D31" s="41"/>
      <c r="E31" s="96"/>
      <c r="F31" s="107"/>
      <c r="G31" s="107"/>
    </row>
    <row r="32" spans="1:7" ht="12.75">
      <c r="A32" s="37" t="s">
        <v>128</v>
      </c>
      <c r="B32" s="38"/>
      <c r="C32" s="39" t="s">
        <v>129</v>
      </c>
      <c r="D32" s="41"/>
      <c r="E32" s="96"/>
      <c r="F32" s="107"/>
      <c r="G32" s="107"/>
    </row>
    <row r="33" spans="1:7" ht="12.75">
      <c r="A33" s="37" t="s">
        <v>130</v>
      </c>
      <c r="B33" s="38"/>
      <c r="C33" s="39" t="s">
        <v>131</v>
      </c>
      <c r="D33" s="41"/>
      <c r="E33" s="102"/>
      <c r="F33" s="107">
        <v>14979</v>
      </c>
      <c r="G33" s="107">
        <v>26080.78</v>
      </c>
    </row>
    <row r="34" spans="1:7" ht="12.75">
      <c r="A34" s="37" t="s">
        <v>132</v>
      </c>
      <c r="B34" s="279" t="s">
        <v>205</v>
      </c>
      <c r="C34" s="280"/>
      <c r="D34" s="281"/>
      <c r="E34" s="96"/>
      <c r="F34" s="107">
        <v>39186.18</v>
      </c>
      <c r="G34" s="107">
        <v>39457.56</v>
      </c>
    </row>
    <row r="35" spans="1:7" ht="12.75">
      <c r="A35" s="37" t="s">
        <v>133</v>
      </c>
      <c r="B35" s="38"/>
      <c r="C35" s="39" t="s">
        <v>134</v>
      </c>
      <c r="D35" s="41"/>
      <c r="E35" s="96"/>
      <c r="F35" s="107"/>
      <c r="G35" s="107"/>
    </row>
    <row r="36" spans="1:7" ht="12.75">
      <c r="A36" s="33" t="s">
        <v>24</v>
      </c>
      <c r="B36" s="46" t="s">
        <v>135</v>
      </c>
      <c r="C36" s="46"/>
      <c r="D36" s="42"/>
      <c r="E36" s="96"/>
      <c r="F36" s="107"/>
      <c r="G36" s="107"/>
    </row>
    <row r="37" spans="1:7" ht="12.75">
      <c r="A37" s="33" t="s">
        <v>39</v>
      </c>
      <c r="B37" s="46" t="s">
        <v>136</v>
      </c>
      <c r="C37" s="46"/>
      <c r="D37" s="42"/>
      <c r="E37" s="97"/>
      <c r="F37" s="107"/>
      <c r="G37" s="107"/>
    </row>
    <row r="38" spans="1:7" ht="12.75">
      <c r="A38" s="28" t="s">
        <v>30</v>
      </c>
      <c r="B38" s="29" t="s">
        <v>137</v>
      </c>
      <c r="C38" s="30"/>
      <c r="D38" s="31"/>
      <c r="E38" s="211"/>
      <c r="F38" s="107"/>
      <c r="G38" s="107"/>
    </row>
    <row r="39" spans="1:7" ht="12.75">
      <c r="A39" s="26" t="s">
        <v>70</v>
      </c>
      <c r="B39" s="47" t="s">
        <v>138</v>
      </c>
      <c r="C39" s="87"/>
      <c r="D39" s="48"/>
      <c r="E39" s="96"/>
      <c r="F39" s="110">
        <f>SUM(F40+F46+F47+F54+F55)</f>
        <v>67105</v>
      </c>
      <c r="G39" s="110">
        <f>SUM(G40+G46+G47+G54+G55)</f>
        <v>70553.43</v>
      </c>
    </row>
    <row r="40" spans="1:7" ht="12.75">
      <c r="A40" s="49" t="s">
        <v>12</v>
      </c>
      <c r="B40" s="279" t="s">
        <v>139</v>
      </c>
      <c r="C40" s="280"/>
      <c r="D40" s="281"/>
      <c r="E40" s="211" t="s">
        <v>395</v>
      </c>
      <c r="F40" s="107">
        <f>SUM(F41:F44)</f>
        <v>0</v>
      </c>
      <c r="G40" s="107">
        <f>SUM(G41:G44)</f>
        <v>0</v>
      </c>
    </row>
    <row r="41" spans="1:7" ht="12.75">
      <c r="A41" s="53" t="s">
        <v>107</v>
      </c>
      <c r="B41" s="279" t="s">
        <v>206</v>
      </c>
      <c r="C41" s="280"/>
      <c r="D41" s="281"/>
      <c r="E41" s="96"/>
      <c r="F41" s="107"/>
      <c r="G41" s="107"/>
    </row>
    <row r="42" spans="1:7" ht="12.75">
      <c r="A42" s="53" t="s">
        <v>109</v>
      </c>
      <c r="B42" s="279" t="s">
        <v>207</v>
      </c>
      <c r="C42" s="280"/>
      <c r="D42" s="281"/>
      <c r="E42" s="96"/>
      <c r="F42" s="107"/>
      <c r="G42" s="107"/>
    </row>
    <row r="43" spans="1:7" ht="12.75">
      <c r="A43" s="53" t="s">
        <v>111</v>
      </c>
      <c r="B43" s="279" t="s">
        <v>208</v>
      </c>
      <c r="C43" s="280"/>
      <c r="D43" s="281"/>
      <c r="E43" s="96"/>
      <c r="F43" s="107"/>
      <c r="G43" s="107"/>
    </row>
    <row r="44" spans="1:7" ht="12.75">
      <c r="A44" s="53" t="s">
        <v>113</v>
      </c>
      <c r="B44" s="279" t="s">
        <v>209</v>
      </c>
      <c r="C44" s="280"/>
      <c r="D44" s="281"/>
      <c r="E44" s="96"/>
      <c r="F44" s="107"/>
      <c r="G44" s="107"/>
    </row>
    <row r="45" spans="1:7" ht="12.75" customHeight="1">
      <c r="A45" s="54" t="s">
        <v>140</v>
      </c>
      <c r="B45" s="301" t="s">
        <v>210</v>
      </c>
      <c r="C45" s="280"/>
      <c r="D45" s="281"/>
      <c r="E45" s="96"/>
      <c r="F45" s="107"/>
      <c r="G45" s="107"/>
    </row>
    <row r="46" spans="1:7" ht="12.75">
      <c r="A46" s="49" t="s">
        <v>22</v>
      </c>
      <c r="B46" s="55" t="s">
        <v>141</v>
      </c>
      <c r="C46" s="56"/>
      <c r="D46" s="57"/>
      <c r="E46" s="211" t="s">
        <v>396</v>
      </c>
      <c r="F46" s="107"/>
      <c r="G46" s="107"/>
    </row>
    <row r="47" spans="1:7" ht="12.75">
      <c r="A47" s="49" t="s">
        <v>24</v>
      </c>
      <c r="B47" s="50" t="s">
        <v>142</v>
      </c>
      <c r="C47" s="51"/>
      <c r="D47" s="52"/>
      <c r="E47" s="211" t="s">
        <v>397</v>
      </c>
      <c r="F47" s="110">
        <f>SUM(F49:F53)</f>
        <v>52312.24</v>
      </c>
      <c r="G47" s="110">
        <f>SUM(G49:G53)</f>
        <v>61719.93</v>
      </c>
    </row>
    <row r="48" spans="1:7" ht="12.75">
      <c r="A48" s="53" t="s">
        <v>143</v>
      </c>
      <c r="B48" s="272" t="s">
        <v>376</v>
      </c>
      <c r="C48" s="273"/>
      <c r="D48" s="274"/>
      <c r="E48" s="211"/>
      <c r="F48" s="110"/>
      <c r="G48" s="110"/>
    </row>
    <row r="49" spans="1:7" ht="12.75">
      <c r="A49" s="58" t="s">
        <v>286</v>
      </c>
      <c r="B49" s="279" t="s">
        <v>211</v>
      </c>
      <c r="C49" s="280"/>
      <c r="D49" s="281"/>
      <c r="E49" s="98"/>
      <c r="F49" s="108"/>
      <c r="G49" s="108"/>
    </row>
    <row r="50" spans="1:7" ht="12.75">
      <c r="A50" s="53" t="s">
        <v>377</v>
      </c>
      <c r="B50" s="279" t="s">
        <v>212</v>
      </c>
      <c r="C50" s="280"/>
      <c r="D50" s="281"/>
      <c r="E50" s="211"/>
      <c r="F50" s="107"/>
      <c r="G50" s="107"/>
    </row>
    <row r="51" spans="1:7" ht="12.75" customHeight="1">
      <c r="A51" s="53" t="s">
        <v>145</v>
      </c>
      <c r="B51" s="272" t="s">
        <v>213</v>
      </c>
      <c r="C51" s="280"/>
      <c r="D51" s="281"/>
      <c r="E51" s="96"/>
      <c r="F51" s="107"/>
      <c r="G51" s="107"/>
    </row>
    <row r="52" spans="1:7" ht="12.75">
      <c r="A52" s="53" t="s">
        <v>146</v>
      </c>
      <c r="B52" s="279" t="s">
        <v>214</v>
      </c>
      <c r="C52" s="280"/>
      <c r="D52" s="281"/>
      <c r="E52" s="211"/>
      <c r="F52" s="107">
        <v>52312.24</v>
      </c>
      <c r="G52" s="107">
        <v>61719.93</v>
      </c>
    </row>
    <row r="53" spans="1:7" ht="12.75">
      <c r="A53" s="53" t="s">
        <v>291</v>
      </c>
      <c r="B53" s="279" t="s">
        <v>215</v>
      </c>
      <c r="C53" s="280"/>
      <c r="D53" s="281"/>
      <c r="E53" s="103"/>
      <c r="F53" s="107"/>
      <c r="G53" s="107"/>
    </row>
    <row r="54" spans="1:7" ht="12.75">
      <c r="A54" s="49" t="s">
        <v>39</v>
      </c>
      <c r="B54" s="60" t="s">
        <v>147</v>
      </c>
      <c r="C54" s="60"/>
      <c r="D54" s="61"/>
      <c r="E54" s="97"/>
      <c r="F54" s="107"/>
      <c r="G54" s="107"/>
    </row>
    <row r="55" spans="1:7" ht="12.75">
      <c r="A55" s="49" t="s">
        <v>42</v>
      </c>
      <c r="B55" s="60" t="s">
        <v>148</v>
      </c>
      <c r="C55" s="60"/>
      <c r="D55" s="61"/>
      <c r="E55" s="211" t="s">
        <v>398</v>
      </c>
      <c r="F55" s="107">
        <v>14792.76</v>
      </c>
      <c r="G55" s="107">
        <v>8833.5</v>
      </c>
    </row>
    <row r="56" spans="1:7" ht="12.75">
      <c r="A56" s="62"/>
      <c r="B56" s="282"/>
      <c r="C56" s="280"/>
      <c r="D56" s="281"/>
      <c r="E56" s="99"/>
      <c r="F56" s="109"/>
      <c r="G56" s="109"/>
    </row>
    <row r="57" spans="1:7" ht="12.75">
      <c r="A57" s="33"/>
      <c r="B57" s="43" t="s">
        <v>149</v>
      </c>
      <c r="C57" s="44"/>
      <c r="D57" s="45"/>
      <c r="E57" s="96"/>
      <c r="F57" s="223">
        <f>SUM(F19+F38+F39)</f>
        <v>811905.18</v>
      </c>
      <c r="G57" s="223">
        <f>SUM(G19+G38+G39)</f>
        <v>841505.75</v>
      </c>
    </row>
    <row r="58" spans="1:7" ht="12.75">
      <c r="A58" s="37"/>
      <c r="B58" s="38"/>
      <c r="C58" s="63"/>
      <c r="D58" s="40"/>
      <c r="E58" s="100"/>
      <c r="F58" s="107"/>
      <c r="G58" s="107"/>
    </row>
    <row r="59" spans="1:7" ht="12.75">
      <c r="A59" s="28" t="s">
        <v>72</v>
      </c>
      <c r="B59" s="29" t="s">
        <v>150</v>
      </c>
      <c r="C59" s="29"/>
      <c r="D59" s="64"/>
      <c r="E59" s="211" t="s">
        <v>399</v>
      </c>
      <c r="F59" s="110">
        <f>SUM(F60:F63)</f>
        <v>759592.94</v>
      </c>
      <c r="G59" s="110">
        <f>SUM(G60:G63)</f>
        <v>779785.82</v>
      </c>
    </row>
    <row r="60" spans="1:7" ht="12.75">
      <c r="A60" s="33" t="s">
        <v>12</v>
      </c>
      <c r="B60" s="46" t="s">
        <v>15</v>
      </c>
      <c r="C60" s="46"/>
      <c r="D60" s="42"/>
      <c r="E60" s="96"/>
      <c r="F60" s="107">
        <v>43435.72</v>
      </c>
      <c r="G60" s="107">
        <v>49034.09</v>
      </c>
    </row>
    <row r="61" spans="1:7" ht="12.75">
      <c r="A61" s="65" t="s">
        <v>22</v>
      </c>
      <c r="B61" s="43" t="s">
        <v>151</v>
      </c>
      <c r="C61" s="44"/>
      <c r="D61" s="45"/>
      <c r="E61" s="104"/>
      <c r="F61" s="109">
        <v>691712.71</v>
      </c>
      <c r="G61" s="109">
        <v>707377.98</v>
      </c>
    </row>
    <row r="62" spans="1:7" ht="12.75">
      <c r="A62" s="33" t="s">
        <v>24</v>
      </c>
      <c r="B62" s="284" t="s">
        <v>152</v>
      </c>
      <c r="C62" s="273"/>
      <c r="D62" s="274"/>
      <c r="E62" s="96"/>
      <c r="F62" s="107">
        <v>12797.9</v>
      </c>
      <c r="G62" s="107">
        <v>10221.1</v>
      </c>
    </row>
    <row r="63" spans="1:7" ht="12.75">
      <c r="A63" s="33" t="s">
        <v>153</v>
      </c>
      <c r="B63" s="283" t="s">
        <v>154</v>
      </c>
      <c r="C63" s="280"/>
      <c r="D63" s="281"/>
      <c r="E63" s="96"/>
      <c r="F63" s="107">
        <v>11646.61</v>
      </c>
      <c r="G63" s="107">
        <v>13152.65</v>
      </c>
    </row>
    <row r="64" spans="1:7" ht="12.75">
      <c r="A64" s="28" t="s">
        <v>81</v>
      </c>
      <c r="B64" s="29" t="s">
        <v>155</v>
      </c>
      <c r="C64" s="30"/>
      <c r="D64" s="31"/>
      <c r="E64" s="211"/>
      <c r="F64" s="110">
        <f>SUM(F65+F69)</f>
        <v>52312.240000000005</v>
      </c>
      <c r="G64" s="110">
        <f>SUM(G65+G69)</f>
        <v>61719.93</v>
      </c>
    </row>
    <row r="65" spans="1:7" ht="12.75">
      <c r="A65" s="33" t="s">
        <v>12</v>
      </c>
      <c r="B65" s="34" t="s">
        <v>156</v>
      </c>
      <c r="C65" s="66"/>
      <c r="D65" s="67"/>
      <c r="E65" s="96"/>
      <c r="F65" s="107">
        <f>SUM(F66+F67+F68)</f>
        <v>0</v>
      </c>
      <c r="G65" s="107">
        <f>SUM(G66+G67+G68)</f>
        <v>0</v>
      </c>
    </row>
    <row r="66" spans="1:7" ht="12.75">
      <c r="A66" s="37" t="s">
        <v>107</v>
      </c>
      <c r="B66" s="68"/>
      <c r="C66" s="39" t="s">
        <v>157</v>
      </c>
      <c r="D66" s="69"/>
      <c r="E66" s="97"/>
      <c r="F66" s="107"/>
      <c r="G66" s="107"/>
    </row>
    <row r="67" spans="1:7" ht="12.75">
      <c r="A67" s="37" t="s">
        <v>109</v>
      </c>
      <c r="B67" s="38"/>
      <c r="C67" s="39" t="s">
        <v>158</v>
      </c>
      <c r="D67" s="41"/>
      <c r="E67" s="96"/>
      <c r="F67" s="107"/>
      <c r="G67" s="107"/>
    </row>
    <row r="68" spans="1:7" ht="12.75">
      <c r="A68" s="37" t="s">
        <v>159</v>
      </c>
      <c r="B68" s="38"/>
      <c r="C68" s="39" t="s">
        <v>160</v>
      </c>
      <c r="D68" s="41"/>
      <c r="E68" s="97"/>
      <c r="F68" s="107"/>
      <c r="G68" s="107"/>
    </row>
    <row r="69" spans="1:7" ht="12.75">
      <c r="A69" s="49" t="s">
        <v>22</v>
      </c>
      <c r="B69" s="70" t="s">
        <v>161</v>
      </c>
      <c r="C69" s="71"/>
      <c r="D69" s="72"/>
      <c r="E69" s="101" t="s">
        <v>400</v>
      </c>
      <c r="F69" s="111">
        <f>SUM(F70+F71+F72+F73+F75+F78+F79+F80+F81+F82+F83)</f>
        <v>52312.240000000005</v>
      </c>
      <c r="G69" s="111">
        <f>SUM(G70+G71+G72+G73+G75+G78+G79+G80+G81+G82+G83)</f>
        <v>61719.93</v>
      </c>
    </row>
    <row r="70" spans="1:7" ht="12.75">
      <c r="A70" s="37" t="s">
        <v>116</v>
      </c>
      <c r="B70" s="38"/>
      <c r="C70" s="39" t="s">
        <v>162</v>
      </c>
      <c r="D70" s="40"/>
      <c r="E70" s="96"/>
      <c r="F70" s="107"/>
      <c r="G70" s="107"/>
    </row>
    <row r="71" spans="1:7" ht="12.75">
      <c r="A71" s="37" t="s">
        <v>118</v>
      </c>
      <c r="B71" s="68"/>
      <c r="C71" s="39" t="s">
        <v>163</v>
      </c>
      <c r="D71" s="69"/>
      <c r="E71" s="97"/>
      <c r="F71" s="107"/>
      <c r="G71" s="107"/>
    </row>
    <row r="72" spans="1:7" ht="12.75">
      <c r="A72" s="37" t="s">
        <v>120</v>
      </c>
      <c r="B72" s="68"/>
      <c r="C72" s="39" t="s">
        <v>164</v>
      </c>
      <c r="D72" s="69"/>
      <c r="E72" s="97"/>
      <c r="F72" s="107"/>
      <c r="G72" s="107"/>
    </row>
    <row r="73" spans="1:7" ht="12.75">
      <c r="A73" s="37" t="s">
        <v>122</v>
      </c>
      <c r="B73" s="279" t="s">
        <v>216</v>
      </c>
      <c r="C73" s="280"/>
      <c r="D73" s="281"/>
      <c r="E73" s="97"/>
      <c r="F73" s="107"/>
      <c r="G73" s="107"/>
    </row>
    <row r="74" spans="1:7" ht="12.75">
      <c r="A74" s="37" t="s">
        <v>124</v>
      </c>
      <c r="B74" s="272" t="s">
        <v>378</v>
      </c>
      <c r="C74" s="273"/>
      <c r="D74" s="274"/>
      <c r="E74" s="97"/>
      <c r="F74" s="107"/>
      <c r="G74" s="107"/>
    </row>
    <row r="75" spans="1:7" ht="12.75">
      <c r="A75" s="37" t="s">
        <v>126</v>
      </c>
      <c r="B75" s="279" t="s">
        <v>217</v>
      </c>
      <c r="C75" s="280"/>
      <c r="D75" s="281"/>
      <c r="E75" s="96"/>
      <c r="F75" s="107">
        <f>SUM(F76+F77)</f>
        <v>0</v>
      </c>
      <c r="G75" s="107">
        <f>SUM(G76+G77)</f>
        <v>0</v>
      </c>
    </row>
    <row r="76" spans="1:7" ht="14.25" customHeight="1">
      <c r="A76" s="53" t="s">
        <v>379</v>
      </c>
      <c r="B76" s="272" t="s">
        <v>218</v>
      </c>
      <c r="C76" s="280"/>
      <c r="D76" s="281"/>
      <c r="E76" s="97"/>
      <c r="F76" s="107"/>
      <c r="G76" s="107"/>
    </row>
    <row r="77" spans="1:7" ht="13.5" customHeight="1">
      <c r="A77" s="53" t="s">
        <v>380</v>
      </c>
      <c r="B77" s="272" t="s">
        <v>219</v>
      </c>
      <c r="C77" s="280"/>
      <c r="D77" s="281"/>
      <c r="E77" s="96"/>
      <c r="F77" s="107"/>
      <c r="G77" s="107"/>
    </row>
    <row r="78" spans="1:7" ht="12.75">
      <c r="A78" s="53" t="s">
        <v>128</v>
      </c>
      <c r="B78" s="279" t="s">
        <v>220</v>
      </c>
      <c r="C78" s="280"/>
      <c r="D78" s="281"/>
      <c r="E78" s="96"/>
      <c r="F78" s="107"/>
      <c r="G78" s="107"/>
    </row>
    <row r="79" spans="1:7" ht="12.75">
      <c r="A79" s="53" t="s">
        <v>130</v>
      </c>
      <c r="B79" s="279" t="s">
        <v>221</v>
      </c>
      <c r="C79" s="280"/>
      <c r="D79" s="281"/>
      <c r="E79" s="97"/>
      <c r="F79" s="107"/>
      <c r="G79" s="107"/>
    </row>
    <row r="80" spans="1:7" ht="12.75">
      <c r="A80" s="37" t="s">
        <v>132</v>
      </c>
      <c r="B80" s="38"/>
      <c r="C80" s="39" t="s">
        <v>165</v>
      </c>
      <c r="D80" s="41"/>
      <c r="E80" s="211" t="s">
        <v>401</v>
      </c>
      <c r="F80" s="107">
        <v>1555.87</v>
      </c>
      <c r="G80" s="107">
        <v>17698.5</v>
      </c>
    </row>
    <row r="81" spans="1:7" ht="12.75">
      <c r="A81" s="53" t="s">
        <v>133</v>
      </c>
      <c r="B81" s="38"/>
      <c r="C81" s="39" t="s">
        <v>166</v>
      </c>
      <c r="D81" s="41"/>
      <c r="E81" s="211"/>
      <c r="F81" s="107">
        <v>0</v>
      </c>
      <c r="G81" s="107"/>
    </row>
    <row r="82" spans="1:7" ht="12.75">
      <c r="A82" s="37" t="s">
        <v>381</v>
      </c>
      <c r="B82" s="279" t="s">
        <v>222</v>
      </c>
      <c r="C82" s="280"/>
      <c r="D82" s="281"/>
      <c r="E82" s="211" t="s">
        <v>401</v>
      </c>
      <c r="F82" s="107">
        <v>50756.37</v>
      </c>
      <c r="G82" s="107">
        <v>44021.43</v>
      </c>
    </row>
    <row r="83" spans="1:7" ht="12.75">
      <c r="A83" s="37" t="s">
        <v>382</v>
      </c>
      <c r="B83" s="38"/>
      <c r="C83" s="39" t="s">
        <v>167</v>
      </c>
      <c r="D83" s="41"/>
      <c r="E83" s="97"/>
      <c r="F83" s="107"/>
      <c r="G83" s="107"/>
    </row>
    <row r="84" spans="1:7" ht="12.75">
      <c r="A84" s="28" t="s">
        <v>83</v>
      </c>
      <c r="B84" s="73" t="s">
        <v>168</v>
      </c>
      <c r="C84" s="74"/>
      <c r="D84" s="75"/>
      <c r="E84" s="211" t="s">
        <v>402</v>
      </c>
      <c r="F84" s="107">
        <f>SUM(F85+F86+F89+F90)</f>
        <v>0</v>
      </c>
      <c r="G84" s="107">
        <v>0</v>
      </c>
    </row>
    <row r="85" spans="1:7" ht="12.75">
      <c r="A85" s="33" t="s">
        <v>12</v>
      </c>
      <c r="B85" s="46" t="s">
        <v>169</v>
      </c>
      <c r="C85" s="38"/>
      <c r="D85" s="32"/>
      <c r="E85" s="97"/>
      <c r="F85" s="107"/>
      <c r="G85" s="107"/>
    </row>
    <row r="86" spans="1:7" ht="12.75">
      <c r="A86" s="33" t="s">
        <v>22</v>
      </c>
      <c r="B86" s="283" t="s">
        <v>170</v>
      </c>
      <c r="C86" s="280"/>
      <c r="D86" s="281"/>
      <c r="E86" s="96"/>
      <c r="F86" s="107">
        <f>SUM(F87+F88)</f>
        <v>0</v>
      </c>
      <c r="G86" s="107">
        <f>SUM(G87+G88)</f>
        <v>0</v>
      </c>
    </row>
    <row r="87" spans="1:7" ht="12.75">
      <c r="A87" s="37" t="s">
        <v>116</v>
      </c>
      <c r="B87" s="38"/>
      <c r="C87" s="39" t="s">
        <v>171</v>
      </c>
      <c r="D87" s="41"/>
      <c r="E87" s="96"/>
      <c r="F87" s="107"/>
      <c r="G87" s="107"/>
    </row>
    <row r="88" spans="1:7" ht="12.75">
      <c r="A88" s="37" t="s">
        <v>118</v>
      </c>
      <c r="B88" s="38"/>
      <c r="C88" s="39" t="s">
        <v>172</v>
      </c>
      <c r="D88" s="41"/>
      <c r="E88" s="96"/>
      <c r="F88" s="107"/>
      <c r="G88" s="107"/>
    </row>
    <row r="89" spans="1:7" ht="12.75">
      <c r="A89" s="53" t="s">
        <v>24</v>
      </c>
      <c r="B89" s="59" t="s">
        <v>173</v>
      </c>
      <c r="C89" s="59"/>
      <c r="D89" s="76"/>
      <c r="E89" s="96"/>
      <c r="F89" s="107"/>
      <c r="G89" s="107"/>
    </row>
    <row r="90" spans="1:7" ht="12.75">
      <c r="A90" s="65" t="s">
        <v>39</v>
      </c>
      <c r="B90" s="43" t="s">
        <v>174</v>
      </c>
      <c r="C90" s="44"/>
      <c r="D90" s="45"/>
      <c r="E90" s="96"/>
      <c r="F90" s="107">
        <f>SUM(F91+F92)</f>
        <v>0</v>
      </c>
      <c r="G90" s="107">
        <f>SUM(G91+G92)</f>
        <v>0</v>
      </c>
    </row>
    <row r="91" spans="1:7" ht="12.75">
      <c r="A91" s="37" t="s">
        <v>175</v>
      </c>
      <c r="B91" s="30"/>
      <c r="C91" s="39" t="s">
        <v>176</v>
      </c>
      <c r="D91" s="77"/>
      <c r="E91" s="103"/>
      <c r="F91" s="107"/>
      <c r="G91" s="107"/>
    </row>
    <row r="92" spans="1:7" ht="12.75">
      <c r="A92" s="37" t="s">
        <v>177</v>
      </c>
      <c r="B92" s="30"/>
      <c r="C92" s="39" t="s">
        <v>178</v>
      </c>
      <c r="D92" s="77"/>
      <c r="E92" s="96"/>
      <c r="F92" s="107"/>
      <c r="G92" s="107"/>
    </row>
    <row r="93" spans="1:7" ht="12.75">
      <c r="A93" s="28"/>
      <c r="B93" s="275"/>
      <c r="C93" s="273"/>
      <c r="D93" s="274"/>
      <c r="E93" s="96"/>
      <c r="F93" s="107"/>
      <c r="G93" s="107"/>
    </row>
    <row r="94" spans="1:7" ht="12.75">
      <c r="A94" s="28"/>
      <c r="B94" s="74"/>
      <c r="C94" s="78"/>
      <c r="D94" s="78"/>
      <c r="E94" s="96"/>
      <c r="F94" s="107"/>
      <c r="G94" s="107"/>
    </row>
    <row r="95" spans="1:7" ht="26.25" customHeight="1">
      <c r="A95" s="28"/>
      <c r="B95" s="272" t="s">
        <v>179</v>
      </c>
      <c r="C95" s="302"/>
      <c r="D95" s="303"/>
      <c r="E95" s="96"/>
      <c r="F95" s="223">
        <f>SUM(F59+F64+F84)</f>
        <v>811905.1799999999</v>
      </c>
      <c r="G95" s="223">
        <f>SUM(G59+G64+G84+G93)</f>
        <v>841505.75</v>
      </c>
    </row>
    <row r="96" spans="1:7" ht="12.75">
      <c r="A96" s="79"/>
      <c r="B96" s="80"/>
      <c r="C96" s="80"/>
      <c r="D96" s="80"/>
      <c r="E96" s="80"/>
      <c r="F96" s="21"/>
      <c r="G96" s="21"/>
    </row>
    <row r="97" spans="1:7" ht="24.75" customHeight="1">
      <c r="A97" s="24"/>
      <c r="B97" s="271" t="s">
        <v>384</v>
      </c>
      <c r="C97" s="271"/>
      <c r="D97" s="271"/>
      <c r="E97" s="213" t="s">
        <v>180</v>
      </c>
      <c r="F97" s="269" t="s">
        <v>241</v>
      </c>
      <c r="G97" s="269"/>
    </row>
    <row r="98" spans="1:7" ht="12.75">
      <c r="A98" s="20"/>
      <c r="B98" s="285" t="s">
        <v>181</v>
      </c>
      <c r="C98" s="305"/>
      <c r="D98" s="305"/>
      <c r="E98" s="214" t="s">
        <v>95</v>
      </c>
      <c r="F98" s="285" t="s">
        <v>96</v>
      </c>
      <c r="G98" s="285"/>
    </row>
    <row r="99" ht="27.75" customHeight="1"/>
    <row r="100" ht="12.75">
      <c r="E100" s="222"/>
    </row>
    <row r="101" spans="2:7" ht="15.75">
      <c r="B101" s="271" t="s">
        <v>360</v>
      </c>
      <c r="C101" s="271"/>
      <c r="D101" s="271"/>
      <c r="E101" s="214" t="s">
        <v>95</v>
      </c>
      <c r="F101" s="304" t="s">
        <v>361</v>
      </c>
      <c r="G101" s="304"/>
    </row>
  </sheetData>
  <sheetProtection/>
  <mergeCells count="46">
    <mergeCell ref="F101:G101"/>
    <mergeCell ref="B98:D98"/>
    <mergeCell ref="F98:G98"/>
    <mergeCell ref="B40:D40"/>
    <mergeCell ref="B41:D41"/>
    <mergeCell ref="B42:D42"/>
    <mergeCell ref="B101:D101"/>
    <mergeCell ref="B97:D97"/>
    <mergeCell ref="F97:G97"/>
    <mergeCell ref="B73:D73"/>
    <mergeCell ref="B45:D45"/>
    <mergeCell ref="B49:D49"/>
    <mergeCell ref="B79:D79"/>
    <mergeCell ref="B82:D82"/>
    <mergeCell ref="B86:D86"/>
    <mergeCell ref="B95:D95"/>
    <mergeCell ref="B75:D75"/>
    <mergeCell ref="B76:D76"/>
    <mergeCell ref="B77:D77"/>
    <mergeCell ref="B78:D78"/>
    <mergeCell ref="A11:E11"/>
    <mergeCell ref="A12:G12"/>
    <mergeCell ref="A13:G13"/>
    <mergeCell ref="B18:D18"/>
    <mergeCell ref="B50:D50"/>
    <mergeCell ref="B51:D51"/>
    <mergeCell ref="A16:G16"/>
    <mergeCell ref="E17:G17"/>
    <mergeCell ref="B43:D43"/>
    <mergeCell ref="B44:D44"/>
    <mergeCell ref="E1:G1"/>
    <mergeCell ref="A4:G5"/>
    <mergeCell ref="A7:G7"/>
    <mergeCell ref="A6:I6"/>
    <mergeCell ref="A8:I8"/>
    <mergeCell ref="A9:G10"/>
    <mergeCell ref="B48:D48"/>
    <mergeCell ref="B74:D74"/>
    <mergeCell ref="B93:D93"/>
    <mergeCell ref="A15:G15"/>
    <mergeCell ref="B34:D34"/>
    <mergeCell ref="B52:D52"/>
    <mergeCell ref="B53:D53"/>
    <mergeCell ref="B56:D56"/>
    <mergeCell ref="B63:D63"/>
    <mergeCell ref="B62:D6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28">
      <selection activeCell="G17" sqref="G17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31.140625" style="0" customWidth="1"/>
    <col min="5" max="5" width="8.57421875" style="0" customWidth="1"/>
    <col min="6" max="6" width="7.8515625" style="0" customWidth="1"/>
    <col min="7" max="7" width="9.57421875" style="0" customWidth="1"/>
    <col min="8" max="8" width="13.28125" style="0" customWidth="1"/>
    <col min="9" max="9" width="7.8515625" style="0" customWidth="1"/>
  </cols>
  <sheetData>
    <row r="1" spans="2:9" ht="12.75">
      <c r="B1" s="184"/>
      <c r="C1" s="184"/>
      <c r="D1" s="184"/>
      <c r="E1" s="184"/>
      <c r="F1" s="185"/>
      <c r="H1" s="184"/>
      <c r="I1" s="184"/>
    </row>
    <row r="2" spans="2:9" ht="12.75">
      <c r="B2" s="186"/>
      <c r="C2" s="184"/>
      <c r="D2" s="184"/>
      <c r="E2" s="184"/>
      <c r="F2" s="187" t="s">
        <v>333</v>
      </c>
      <c r="G2" s="184"/>
      <c r="H2" s="184"/>
      <c r="I2" s="184"/>
    </row>
    <row r="3" spans="2:9" ht="12.75">
      <c r="B3" s="184"/>
      <c r="C3" s="184"/>
      <c r="D3" s="188"/>
      <c r="E3" s="184"/>
      <c r="F3" s="187" t="s">
        <v>334</v>
      </c>
      <c r="G3" s="184"/>
      <c r="H3" s="184"/>
      <c r="I3" s="184"/>
    </row>
    <row r="4" spans="2:9" ht="7.5" customHeight="1">
      <c r="B4" s="184"/>
      <c r="C4" s="184"/>
      <c r="D4" s="184"/>
      <c r="E4" s="184"/>
      <c r="F4" s="184"/>
      <c r="G4" s="184"/>
      <c r="H4" s="184"/>
      <c r="I4" s="184"/>
    </row>
    <row r="5" spans="2:12" ht="15.75">
      <c r="B5" s="306" t="s">
        <v>335</v>
      </c>
      <c r="C5" s="306"/>
      <c r="D5" s="306"/>
      <c r="E5" s="306"/>
      <c r="F5" s="306"/>
      <c r="G5" s="306"/>
      <c r="H5" s="306"/>
      <c r="I5" s="306"/>
      <c r="J5" s="189"/>
      <c r="K5" s="189"/>
      <c r="L5" s="189"/>
    </row>
    <row r="6" spans="2:12" ht="11.25" customHeight="1">
      <c r="B6" s="307" t="s">
        <v>336</v>
      </c>
      <c r="C6" s="307"/>
      <c r="D6" s="307"/>
      <c r="E6" s="307"/>
      <c r="F6" s="307"/>
      <c r="G6" s="307"/>
      <c r="H6" s="307"/>
      <c r="I6" s="307"/>
      <c r="J6" s="190"/>
      <c r="K6" s="190"/>
      <c r="L6" s="190"/>
    </row>
    <row r="7" spans="2:12" ht="15" customHeight="1">
      <c r="B7" s="308" t="s">
        <v>2</v>
      </c>
      <c r="C7" s="308"/>
      <c r="D7" s="308"/>
      <c r="E7" s="308"/>
      <c r="F7" s="308"/>
      <c r="G7" s="308"/>
      <c r="H7" s="308"/>
      <c r="I7" s="308"/>
      <c r="J7" s="191"/>
      <c r="K7" s="191"/>
      <c r="L7" s="191"/>
    </row>
    <row r="8" spans="2:12" ht="11.25" customHeight="1">
      <c r="B8" s="309" t="s">
        <v>240</v>
      </c>
      <c r="C8" s="309"/>
      <c r="D8" s="309"/>
      <c r="E8" s="309"/>
      <c r="F8" s="309"/>
      <c r="G8" s="309"/>
      <c r="H8" s="309"/>
      <c r="I8" s="309"/>
      <c r="J8" s="190"/>
      <c r="K8" s="190"/>
      <c r="L8" s="190"/>
    </row>
    <row r="9" spans="2:12" ht="27.75" customHeight="1">
      <c r="B9" s="310" t="s">
        <v>337</v>
      </c>
      <c r="C9" s="310"/>
      <c r="D9" s="310"/>
      <c r="E9" s="310"/>
      <c r="F9" s="310"/>
      <c r="G9" s="310"/>
      <c r="H9" s="310"/>
      <c r="I9" s="310"/>
      <c r="J9" s="192"/>
      <c r="K9" s="192"/>
      <c r="L9" s="192"/>
    </row>
    <row r="10" spans="2:12" ht="0.75" customHeight="1">
      <c r="B10" s="311"/>
      <c r="C10" s="311"/>
      <c r="D10" s="311"/>
      <c r="E10" s="311"/>
      <c r="F10" s="311"/>
      <c r="G10" s="311"/>
      <c r="H10" s="311"/>
      <c r="I10" s="311"/>
      <c r="J10" s="192"/>
      <c r="K10" s="192"/>
      <c r="L10" s="192"/>
    </row>
    <row r="11" spans="2:12" ht="14.25" customHeight="1">
      <c r="B11" s="312" t="s">
        <v>338</v>
      </c>
      <c r="C11" s="312"/>
      <c r="D11" s="312"/>
      <c r="E11" s="312"/>
      <c r="F11" s="312"/>
      <c r="G11" s="312"/>
      <c r="H11" s="312"/>
      <c r="I11" s="312"/>
      <c r="J11" s="231"/>
      <c r="K11" s="231"/>
      <c r="L11" s="231"/>
    </row>
    <row r="12" spans="2:12" ht="15.75">
      <c r="B12" s="307" t="s">
        <v>405</v>
      </c>
      <c r="C12" s="307"/>
      <c r="D12" s="307"/>
      <c r="E12" s="307"/>
      <c r="F12" s="307"/>
      <c r="G12" s="307"/>
      <c r="H12" s="307"/>
      <c r="I12" s="307"/>
      <c r="J12" s="190"/>
      <c r="K12" s="190"/>
      <c r="L12" s="190"/>
    </row>
    <row r="13" spans="2:12" ht="15.75">
      <c r="B13" s="313">
        <v>42801</v>
      </c>
      <c r="C13" s="314"/>
      <c r="D13" s="314"/>
      <c r="E13" s="314"/>
      <c r="F13" s="314"/>
      <c r="G13" s="314"/>
      <c r="H13" s="314"/>
      <c r="I13" s="314"/>
      <c r="J13" s="190"/>
      <c r="K13" s="190"/>
      <c r="L13" s="190"/>
    </row>
    <row r="14" spans="2:12" ht="13.5" customHeight="1">
      <c r="B14" s="193"/>
      <c r="C14" s="193"/>
      <c r="D14" s="315"/>
      <c r="E14" s="315"/>
      <c r="F14" s="193"/>
      <c r="G14" s="193"/>
      <c r="H14" s="193"/>
      <c r="I14" s="193"/>
      <c r="J14" s="190"/>
      <c r="K14" s="190"/>
      <c r="L14" s="190"/>
    </row>
    <row r="15" spans="2:9" ht="12.75">
      <c r="B15" s="194"/>
      <c r="C15" s="194"/>
      <c r="D15" s="194"/>
      <c r="E15" s="321" t="s">
        <v>366</v>
      </c>
      <c r="F15" s="322"/>
      <c r="G15" s="322"/>
      <c r="H15" s="322"/>
      <c r="I15" s="322"/>
    </row>
    <row r="16" spans="2:9" ht="13.5" customHeight="1">
      <c r="B16" s="316" t="s">
        <v>5</v>
      </c>
      <c r="C16" s="318" t="s">
        <v>6</v>
      </c>
      <c r="D16" s="318" t="s">
        <v>339</v>
      </c>
      <c r="E16" s="318"/>
      <c r="F16" s="318"/>
      <c r="G16" s="318"/>
      <c r="H16" s="318"/>
      <c r="I16" s="319" t="s">
        <v>252</v>
      </c>
    </row>
    <row r="17" spans="2:9" ht="73.5" customHeight="1">
      <c r="B17" s="317"/>
      <c r="C17" s="318"/>
      <c r="D17" s="195" t="s">
        <v>169</v>
      </c>
      <c r="E17" s="195" t="s">
        <v>171</v>
      </c>
      <c r="F17" s="195" t="s">
        <v>340</v>
      </c>
      <c r="G17" s="195" t="s">
        <v>173</v>
      </c>
      <c r="H17" s="195" t="s">
        <v>174</v>
      </c>
      <c r="I17" s="320"/>
    </row>
    <row r="18" spans="2:9" ht="12.75">
      <c r="B18" s="196">
        <v>1</v>
      </c>
      <c r="C18" s="197">
        <v>2</v>
      </c>
      <c r="D18" s="198">
        <v>4</v>
      </c>
      <c r="E18" s="197">
        <v>5</v>
      </c>
      <c r="F18" s="196">
        <v>6</v>
      </c>
      <c r="G18" s="197">
        <v>7</v>
      </c>
      <c r="H18" s="196">
        <v>8</v>
      </c>
      <c r="I18" s="199">
        <v>9</v>
      </c>
    </row>
    <row r="19" spans="2:9" ht="25.5">
      <c r="B19" s="195" t="s">
        <v>189</v>
      </c>
      <c r="C19" s="200" t="s">
        <v>367</v>
      </c>
      <c r="D19" s="201"/>
      <c r="E19" s="6"/>
      <c r="F19" s="6"/>
      <c r="G19" s="201"/>
      <c r="H19" s="203">
        <v>-0.01</v>
      </c>
      <c r="I19" s="203">
        <v>-0.01</v>
      </c>
    </row>
    <row r="20" spans="2:9" ht="25.5">
      <c r="B20" s="203" t="s">
        <v>194</v>
      </c>
      <c r="C20" s="204" t="s">
        <v>368</v>
      </c>
      <c r="D20" s="202" t="s">
        <v>341</v>
      </c>
      <c r="E20" s="202"/>
      <c r="F20" s="202" t="s">
        <v>341</v>
      </c>
      <c r="G20" s="202" t="s">
        <v>341</v>
      </c>
      <c r="H20" s="202" t="s">
        <v>341</v>
      </c>
      <c r="I20" s="205"/>
    </row>
    <row r="21" spans="2:9" ht="25.5">
      <c r="B21" s="203" t="s">
        <v>197</v>
      </c>
      <c r="C21" s="204" t="s">
        <v>369</v>
      </c>
      <c r="D21" s="202" t="s">
        <v>341</v>
      </c>
      <c r="E21" s="202"/>
      <c r="F21" s="202" t="s">
        <v>341</v>
      </c>
      <c r="G21" s="202" t="s">
        <v>341</v>
      </c>
      <c r="H21" s="202" t="s">
        <v>341</v>
      </c>
      <c r="I21" s="205"/>
    </row>
    <row r="22" spans="2:9" ht="25.5">
      <c r="B22" s="203" t="s">
        <v>200</v>
      </c>
      <c r="C22" s="204" t="s">
        <v>370</v>
      </c>
      <c r="D22" s="202" t="s">
        <v>341</v>
      </c>
      <c r="E22" s="202"/>
      <c r="F22" s="202" t="s">
        <v>341</v>
      </c>
      <c r="G22" s="202" t="s">
        <v>341</v>
      </c>
      <c r="H22" s="206"/>
      <c r="I22" s="205"/>
    </row>
    <row r="23" spans="2:9" ht="15.75">
      <c r="B23" s="203" t="s">
        <v>204</v>
      </c>
      <c r="C23" s="204" t="s">
        <v>342</v>
      </c>
      <c r="D23" s="202" t="s">
        <v>341</v>
      </c>
      <c r="E23" s="202" t="s">
        <v>341</v>
      </c>
      <c r="F23" s="202"/>
      <c r="G23" s="202" t="s">
        <v>341</v>
      </c>
      <c r="H23" s="203">
        <v>0.01</v>
      </c>
      <c r="I23" s="203">
        <v>0.01</v>
      </c>
    </row>
    <row r="24" spans="2:9" ht="15.75">
      <c r="B24" s="203" t="s">
        <v>343</v>
      </c>
      <c r="C24" s="204" t="s">
        <v>344</v>
      </c>
      <c r="D24" s="202" t="s">
        <v>341</v>
      </c>
      <c r="E24" s="202" t="s">
        <v>341</v>
      </c>
      <c r="F24" s="202"/>
      <c r="G24" s="202" t="s">
        <v>341</v>
      </c>
      <c r="H24" s="202" t="s">
        <v>341</v>
      </c>
      <c r="I24" s="205"/>
    </row>
    <row r="25" spans="2:9" ht="25.5">
      <c r="B25" s="203" t="s">
        <v>345</v>
      </c>
      <c r="C25" s="204" t="s">
        <v>346</v>
      </c>
      <c r="D25" s="202"/>
      <c r="E25" s="202" t="s">
        <v>341</v>
      </c>
      <c r="F25" s="202" t="s">
        <v>341</v>
      </c>
      <c r="G25" s="202" t="s">
        <v>341</v>
      </c>
      <c r="H25" s="202" t="s">
        <v>341</v>
      </c>
      <c r="I25" s="205"/>
    </row>
    <row r="26" spans="2:9" ht="25.5">
      <c r="B26" s="203" t="s">
        <v>347</v>
      </c>
      <c r="C26" s="204" t="s">
        <v>348</v>
      </c>
      <c r="D26" s="202" t="s">
        <v>341</v>
      </c>
      <c r="E26" s="202" t="s">
        <v>341</v>
      </c>
      <c r="F26" s="202" t="s">
        <v>341</v>
      </c>
      <c r="G26" s="202"/>
      <c r="H26" s="203"/>
      <c r="I26" s="203"/>
    </row>
    <row r="27" spans="2:9" ht="15.75">
      <c r="B27" s="203" t="s">
        <v>349</v>
      </c>
      <c r="C27" s="204" t="s">
        <v>371</v>
      </c>
      <c r="D27" s="202"/>
      <c r="E27" s="207"/>
      <c r="F27" s="207"/>
      <c r="G27" s="202"/>
      <c r="H27" s="195"/>
      <c r="I27" s="208"/>
    </row>
    <row r="28" spans="2:9" ht="25.5">
      <c r="B28" s="203" t="s">
        <v>350</v>
      </c>
      <c r="C28" s="200" t="s">
        <v>372</v>
      </c>
      <c r="D28" s="202" t="s">
        <v>341</v>
      </c>
      <c r="E28" s="202"/>
      <c r="F28" s="202" t="s">
        <v>341</v>
      </c>
      <c r="G28" s="202" t="s">
        <v>341</v>
      </c>
      <c r="H28" s="202"/>
      <c r="I28" s="202"/>
    </row>
    <row r="29" spans="2:9" ht="25.5">
      <c r="B29" s="203" t="s">
        <v>351</v>
      </c>
      <c r="C29" s="204" t="s">
        <v>368</v>
      </c>
      <c r="D29" s="202" t="s">
        <v>341</v>
      </c>
      <c r="E29" s="202"/>
      <c r="F29" s="202" t="s">
        <v>341</v>
      </c>
      <c r="G29" s="202" t="s">
        <v>341</v>
      </c>
      <c r="H29" s="202" t="s">
        <v>341</v>
      </c>
      <c r="I29" s="205"/>
    </row>
    <row r="30" spans="2:9" ht="25.5">
      <c r="B30" s="203" t="s">
        <v>352</v>
      </c>
      <c r="C30" s="204" t="s">
        <v>369</v>
      </c>
      <c r="D30" s="202" t="s">
        <v>341</v>
      </c>
      <c r="E30" s="202"/>
      <c r="F30" s="202" t="s">
        <v>341</v>
      </c>
      <c r="G30" s="202" t="s">
        <v>341</v>
      </c>
      <c r="H30" s="225"/>
      <c r="I30" s="205"/>
    </row>
    <row r="31" spans="2:9" ht="25.5">
      <c r="B31" s="203" t="s">
        <v>353</v>
      </c>
      <c r="C31" s="204" t="s">
        <v>370</v>
      </c>
      <c r="D31" s="202" t="s">
        <v>341</v>
      </c>
      <c r="E31" s="202" t="s">
        <v>341</v>
      </c>
      <c r="F31" s="202"/>
      <c r="G31" s="202" t="s">
        <v>341</v>
      </c>
      <c r="H31" s="202" t="s">
        <v>341</v>
      </c>
      <c r="I31" s="205"/>
    </row>
    <row r="32" spans="2:9" ht="15.75">
      <c r="B32" s="203" t="s">
        <v>354</v>
      </c>
      <c r="C32" s="204" t="s">
        <v>344</v>
      </c>
      <c r="D32" s="202" t="s">
        <v>341</v>
      </c>
      <c r="E32" s="202" t="s">
        <v>341</v>
      </c>
      <c r="F32" s="202"/>
      <c r="G32" s="202" t="s">
        <v>341</v>
      </c>
      <c r="H32" s="202" t="s">
        <v>341</v>
      </c>
      <c r="I32" s="205"/>
    </row>
    <row r="33" spans="2:9" ht="15.75">
      <c r="B33" s="203" t="s">
        <v>355</v>
      </c>
      <c r="C33" s="204" t="s">
        <v>344</v>
      </c>
      <c r="D33" s="202"/>
      <c r="E33" s="202" t="s">
        <v>341</v>
      </c>
      <c r="F33" s="202" t="s">
        <v>341</v>
      </c>
      <c r="G33" s="202" t="s">
        <v>341</v>
      </c>
      <c r="H33" s="202" t="s">
        <v>341</v>
      </c>
      <c r="I33" s="205"/>
    </row>
    <row r="34" spans="2:9" ht="25.5">
      <c r="B34" s="203" t="s">
        <v>356</v>
      </c>
      <c r="C34" s="204" t="s">
        <v>346</v>
      </c>
      <c r="D34" s="202" t="s">
        <v>341</v>
      </c>
      <c r="E34" s="202" t="s">
        <v>341</v>
      </c>
      <c r="F34" s="202" t="s">
        <v>341</v>
      </c>
      <c r="G34" s="202"/>
      <c r="H34" s="203"/>
      <c r="I34" s="205"/>
    </row>
    <row r="35" spans="2:9" ht="25.5">
      <c r="B35" s="203" t="s">
        <v>357</v>
      </c>
      <c r="C35" s="204" t="s">
        <v>348</v>
      </c>
      <c r="D35" s="202"/>
      <c r="E35" s="202"/>
      <c r="F35" s="202"/>
      <c r="G35" s="202"/>
      <c r="H35" s="203"/>
      <c r="I35" s="205"/>
    </row>
    <row r="36" spans="2:9" ht="15.75">
      <c r="B36" s="203" t="s">
        <v>373</v>
      </c>
      <c r="C36" s="204" t="s">
        <v>371</v>
      </c>
      <c r="D36" s="202"/>
      <c r="E36" s="202"/>
      <c r="F36" s="202"/>
      <c r="G36" s="202"/>
      <c r="H36" s="203"/>
      <c r="I36" s="205"/>
    </row>
    <row r="37" spans="2:9" ht="25.5" customHeight="1">
      <c r="B37" s="195" t="s">
        <v>374</v>
      </c>
      <c r="C37" s="200" t="s">
        <v>375</v>
      </c>
      <c r="D37" s="6"/>
      <c r="E37" s="201"/>
      <c r="F37" s="201"/>
      <c r="G37" s="6"/>
      <c r="H37" s="6">
        <v>0</v>
      </c>
      <c r="I37" s="224">
        <v>0</v>
      </c>
    </row>
    <row r="38" spans="2:9" ht="15.75" customHeight="1">
      <c r="B38" s="216"/>
      <c r="C38" s="217"/>
      <c r="D38" s="218"/>
      <c r="E38" s="219"/>
      <c r="F38" s="219"/>
      <c r="G38" s="218"/>
      <c r="H38" s="218"/>
      <c r="I38" s="220"/>
    </row>
    <row r="39" spans="2:9" ht="16.5" customHeight="1">
      <c r="B39" s="325" t="s">
        <v>238</v>
      </c>
      <c r="C39" s="325"/>
      <c r="D39" s="186"/>
      <c r="E39" s="326" t="s">
        <v>358</v>
      </c>
      <c r="F39" s="326"/>
      <c r="G39" s="184"/>
      <c r="H39" s="325" t="s">
        <v>241</v>
      </c>
      <c r="I39" s="325"/>
    </row>
    <row r="40" spans="2:9" ht="24.75" customHeight="1">
      <c r="B40" s="327" t="s">
        <v>94</v>
      </c>
      <c r="C40" s="327"/>
      <c r="D40" s="209"/>
      <c r="E40" s="328" t="s">
        <v>95</v>
      </c>
      <c r="F40" s="328"/>
      <c r="G40" s="184"/>
      <c r="H40" s="328" t="s">
        <v>96</v>
      </c>
      <c r="I40" s="329"/>
    </row>
    <row r="41" spans="2:9" ht="12.75">
      <c r="B41" s="323" t="s">
        <v>359</v>
      </c>
      <c r="C41" s="324"/>
      <c r="D41" s="184"/>
      <c r="E41" s="184"/>
      <c r="F41" s="184"/>
      <c r="G41" s="184"/>
      <c r="H41" s="184"/>
      <c r="I41" s="184"/>
    </row>
    <row r="42" ht="1.5" customHeight="1"/>
    <row r="43" spans="2:9" ht="12.75">
      <c r="B43" s="325" t="s">
        <v>360</v>
      </c>
      <c r="C43" s="325"/>
      <c r="D43" s="186"/>
      <c r="E43" s="326" t="s">
        <v>358</v>
      </c>
      <c r="F43" s="326"/>
      <c r="G43" s="184"/>
      <c r="H43" s="325" t="s">
        <v>361</v>
      </c>
      <c r="I43" s="325"/>
    </row>
    <row r="44" spans="5:6" ht="12.75">
      <c r="E44" s="328" t="s">
        <v>95</v>
      </c>
      <c r="F44" s="328"/>
    </row>
  </sheetData>
  <sheetProtection/>
  <mergeCells count="26">
    <mergeCell ref="B43:C43"/>
    <mergeCell ref="E43:F43"/>
    <mergeCell ref="H43:I43"/>
    <mergeCell ref="E44:F44"/>
    <mergeCell ref="B41:C41"/>
    <mergeCell ref="B39:C39"/>
    <mergeCell ref="E39:F39"/>
    <mergeCell ref="H39:I39"/>
    <mergeCell ref="B40:C40"/>
    <mergeCell ref="E40:F40"/>
    <mergeCell ref="H40:I40"/>
    <mergeCell ref="B11:I11"/>
    <mergeCell ref="B12:I12"/>
    <mergeCell ref="B13:I13"/>
    <mergeCell ref="D14:E14"/>
    <mergeCell ref="B16:B17"/>
    <mergeCell ref="C16:C17"/>
    <mergeCell ref="D16:H16"/>
    <mergeCell ref="I16:I17"/>
    <mergeCell ref="E15:I15"/>
    <mergeCell ref="B5:I5"/>
    <mergeCell ref="B6:I6"/>
    <mergeCell ref="B7:I7"/>
    <mergeCell ref="B8:I8"/>
    <mergeCell ref="B9:I9"/>
    <mergeCell ref="B10:I10"/>
  </mergeCells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25">
      <selection activeCell="I32" sqref="I32"/>
    </sheetView>
  </sheetViews>
  <sheetFormatPr defaultColWidth="9.140625" defaultRowHeight="12.75"/>
  <cols>
    <col min="1" max="1" width="6.00390625" style="19" customWidth="1"/>
    <col min="2" max="3" width="1.28515625" style="20" customWidth="1"/>
    <col min="4" max="4" width="2.7109375" style="20" customWidth="1"/>
    <col min="5" max="5" width="21.8515625" style="20" customWidth="1"/>
    <col min="6" max="6" width="5.8515625" style="21" customWidth="1"/>
    <col min="7" max="7" width="10.8515625" style="19" customWidth="1"/>
    <col min="8" max="8" width="9.140625" style="19" customWidth="1"/>
    <col min="9" max="10" width="11.28125" style="19" customWidth="1"/>
    <col min="11" max="11" width="10.00390625" style="19" customWidth="1"/>
    <col min="12" max="12" width="11.28125" style="19" customWidth="1"/>
    <col min="13" max="16384" width="9.140625" style="19" customWidth="1"/>
  </cols>
  <sheetData>
    <row r="1" spans="7:11" ht="12.75">
      <c r="G1" s="142"/>
      <c r="I1" s="143" t="s">
        <v>244</v>
      </c>
      <c r="J1" s="142"/>
      <c r="K1" s="142"/>
    </row>
    <row r="2" spans="7:11" ht="12.75">
      <c r="G2" s="142"/>
      <c r="I2" s="143" t="s">
        <v>97</v>
      </c>
      <c r="K2" s="142"/>
    </row>
    <row r="3" spans="1:12" ht="12.75" customHeight="1">
      <c r="A3" s="293" t="s">
        <v>245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6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2.75" customHeight="1">
      <c r="A5" s="330" t="s">
        <v>246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</row>
    <row r="6" spans="1:12" ht="12.75" customHeight="1">
      <c r="A6" s="285" t="s">
        <v>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1:12" ht="12.75" customHeight="1">
      <c r="A7" s="331" t="s">
        <v>247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</row>
    <row r="8" spans="1:12" ht="12.75" customHeight="1">
      <c r="A8" s="332" t="s">
        <v>248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</row>
    <row r="9" spans="1:12" ht="12.75">
      <c r="A9" s="332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</row>
    <row r="10" spans="1:12" ht="15.75" customHeight="1">
      <c r="A10" s="293" t="s">
        <v>249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</row>
    <row r="11" spans="1:12" ht="12.75" customHeight="1">
      <c r="A11" s="293" t="s">
        <v>387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</row>
    <row r="12" spans="1:12" ht="12.75" customHeight="1">
      <c r="A12" s="285" t="s">
        <v>404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</row>
    <row r="13" spans="1:12" ht="12.75" customHeight="1">
      <c r="A13" s="285" t="s">
        <v>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</row>
    <row r="14" spans="1:12" ht="12.75" customHeight="1">
      <c r="A14" s="22"/>
      <c r="B14" s="24"/>
      <c r="C14" s="24"/>
      <c r="D14" s="24"/>
      <c r="E14" s="24"/>
      <c r="F14" s="333" t="s">
        <v>365</v>
      </c>
      <c r="G14" s="333"/>
      <c r="H14" s="333"/>
      <c r="I14" s="333"/>
      <c r="J14" s="333"/>
      <c r="K14" s="333"/>
      <c r="L14" s="333"/>
    </row>
    <row r="15" spans="1:12" ht="24.75" customHeight="1">
      <c r="A15" s="334" t="s">
        <v>5</v>
      </c>
      <c r="B15" s="336" t="s">
        <v>6</v>
      </c>
      <c r="C15" s="337"/>
      <c r="D15" s="337"/>
      <c r="E15" s="338"/>
      <c r="F15" s="342" t="s">
        <v>102</v>
      </c>
      <c r="G15" s="296" t="s">
        <v>8</v>
      </c>
      <c r="H15" s="344"/>
      <c r="I15" s="345"/>
      <c r="J15" s="296" t="s">
        <v>9</v>
      </c>
      <c r="K15" s="344"/>
      <c r="L15" s="345"/>
    </row>
    <row r="16" spans="1:12" ht="51">
      <c r="A16" s="335"/>
      <c r="B16" s="339"/>
      <c r="C16" s="340"/>
      <c r="D16" s="340"/>
      <c r="E16" s="341"/>
      <c r="F16" s="343"/>
      <c r="G16" s="28" t="s">
        <v>250</v>
      </c>
      <c r="H16" s="28" t="s">
        <v>251</v>
      </c>
      <c r="I16" s="144" t="s">
        <v>252</v>
      </c>
      <c r="J16" s="28" t="s">
        <v>250</v>
      </c>
      <c r="K16" s="28" t="s">
        <v>251</v>
      </c>
      <c r="L16" s="144" t="s">
        <v>252</v>
      </c>
    </row>
    <row r="17" spans="1:12" ht="12.75" customHeight="1">
      <c r="A17" s="26">
        <v>1</v>
      </c>
      <c r="B17" s="346">
        <v>2</v>
      </c>
      <c r="C17" s="347"/>
      <c r="D17" s="347"/>
      <c r="E17" s="348"/>
      <c r="F17" s="27" t="s">
        <v>253</v>
      </c>
      <c r="G17" s="28">
        <v>4</v>
      </c>
      <c r="H17" s="28">
        <v>5</v>
      </c>
      <c r="I17" s="28">
        <v>6</v>
      </c>
      <c r="J17" s="145">
        <v>7</v>
      </c>
      <c r="K17" s="145">
        <v>8</v>
      </c>
      <c r="L17" s="145">
        <v>9</v>
      </c>
    </row>
    <row r="18" spans="1:12" s="20" customFormat="1" ht="24.75" customHeight="1">
      <c r="A18" s="28" t="s">
        <v>10</v>
      </c>
      <c r="B18" s="275" t="s">
        <v>254</v>
      </c>
      <c r="C18" s="349"/>
      <c r="D18" s="273"/>
      <c r="E18" s="274"/>
      <c r="F18" s="32"/>
      <c r="G18" s="223">
        <f>SUM(G19+G31+G38+G51+G66-G77)</f>
        <v>5960.410000000149</v>
      </c>
      <c r="H18" s="228"/>
      <c r="I18" s="223">
        <f>SUM(I19+I31+I38+I51+I66-I77)</f>
        <v>5960.410000000149</v>
      </c>
      <c r="J18" s="223">
        <f>SUM(J19+J31+J38+J51+J66-J77)</f>
        <v>927.5400000000373</v>
      </c>
      <c r="K18" s="147"/>
      <c r="L18" s="146">
        <f>SUM(L19+L31+L38+L51+L66-L77)</f>
        <v>927.5400000000373</v>
      </c>
    </row>
    <row r="19" spans="1:12" s="20" customFormat="1" ht="12.75" customHeight="1">
      <c r="A19" s="33" t="s">
        <v>12</v>
      </c>
      <c r="B19" s="135" t="s">
        <v>255</v>
      </c>
      <c r="C19" s="148"/>
      <c r="D19" s="35"/>
      <c r="E19" s="36"/>
      <c r="F19" s="32"/>
      <c r="G19" s="147">
        <f>SUM(G20+G27+G28+G30)</f>
        <v>1007349.68</v>
      </c>
      <c r="H19" s="147">
        <f>SUM(H21:H30)</f>
        <v>0</v>
      </c>
      <c r="I19" s="147">
        <f>SUM(G19+H19)</f>
        <v>1007349.68</v>
      </c>
      <c r="J19" s="147">
        <f>SUM(J20+J27+J28+J30)</f>
        <v>921806.6500000001</v>
      </c>
      <c r="K19" s="147">
        <f>SUM(K21:K30)</f>
        <v>8754.71</v>
      </c>
      <c r="L19" s="147">
        <f aca="true" t="shared" si="0" ref="L19:L24">SUM(J19+K19)</f>
        <v>930561.3600000001</v>
      </c>
    </row>
    <row r="20" spans="1:12" s="20" customFormat="1" ht="12.75">
      <c r="A20" s="33" t="s">
        <v>14</v>
      </c>
      <c r="B20" s="350" t="s">
        <v>256</v>
      </c>
      <c r="C20" s="351"/>
      <c r="D20" s="351"/>
      <c r="E20" s="352"/>
      <c r="F20" s="149"/>
      <c r="G20" s="147">
        <f>SUM(G21:G24)</f>
        <v>998256.34</v>
      </c>
      <c r="H20" s="147">
        <f>SUM(H21:H24)</f>
        <v>0</v>
      </c>
      <c r="I20" s="147">
        <f aca="true" t="shared" si="1" ref="I20:I33">SUM(G20+H20)</f>
        <v>998256.34</v>
      </c>
      <c r="J20" s="147">
        <f>SUM(J21:J24)</f>
        <v>913019.9600000001</v>
      </c>
      <c r="K20" s="147">
        <f>SUM(K21:K24)</f>
        <v>8754.71</v>
      </c>
      <c r="L20" s="147">
        <f t="shared" si="0"/>
        <v>921774.67</v>
      </c>
    </row>
    <row r="21" spans="1:12" s="20" customFormat="1" ht="12.75" customHeight="1">
      <c r="A21" s="37" t="s">
        <v>257</v>
      </c>
      <c r="B21" s="38"/>
      <c r="C21" s="63"/>
      <c r="D21" s="39" t="s">
        <v>258</v>
      </c>
      <c r="E21" s="40"/>
      <c r="F21" s="150"/>
      <c r="G21" s="147">
        <v>710908.13</v>
      </c>
      <c r="H21" s="147"/>
      <c r="I21" s="147">
        <f t="shared" si="1"/>
        <v>710908.13</v>
      </c>
      <c r="J21" s="147">
        <v>686558.77</v>
      </c>
      <c r="K21" s="147"/>
      <c r="L21" s="147">
        <f t="shared" si="0"/>
        <v>686558.77</v>
      </c>
    </row>
    <row r="22" spans="1:12" s="20" customFormat="1" ht="12.75" customHeight="1">
      <c r="A22" s="37" t="s">
        <v>259</v>
      </c>
      <c r="B22" s="38"/>
      <c r="C22" s="63"/>
      <c r="D22" s="39" t="s">
        <v>151</v>
      </c>
      <c r="E22" s="41"/>
      <c r="F22" s="151"/>
      <c r="G22" s="147">
        <v>267876.8</v>
      </c>
      <c r="H22" s="147"/>
      <c r="I22" s="147">
        <f t="shared" si="1"/>
        <v>267876.8</v>
      </c>
      <c r="J22" s="147">
        <v>210478.79</v>
      </c>
      <c r="K22" s="147">
        <v>8754.71</v>
      </c>
      <c r="L22" s="147">
        <f t="shared" si="0"/>
        <v>219233.5</v>
      </c>
    </row>
    <row r="23" spans="1:12" s="20" customFormat="1" ht="27" customHeight="1">
      <c r="A23" s="37" t="s">
        <v>260</v>
      </c>
      <c r="B23" s="38"/>
      <c r="C23" s="63"/>
      <c r="D23" s="353" t="s">
        <v>261</v>
      </c>
      <c r="E23" s="354"/>
      <c r="F23" s="151"/>
      <c r="G23" s="147">
        <v>7720</v>
      </c>
      <c r="H23" s="147"/>
      <c r="I23" s="147">
        <f t="shared" si="1"/>
        <v>7720</v>
      </c>
      <c r="J23" s="147">
        <v>180</v>
      </c>
      <c r="K23" s="147"/>
      <c r="L23" s="147">
        <f t="shared" si="0"/>
        <v>180</v>
      </c>
    </row>
    <row r="24" spans="1:12" s="20" customFormat="1" ht="12.75" customHeight="1">
      <c r="A24" s="37" t="s">
        <v>262</v>
      </c>
      <c r="B24" s="38"/>
      <c r="C24" s="152" t="s">
        <v>154</v>
      </c>
      <c r="D24" s="153"/>
      <c r="E24" s="154"/>
      <c r="F24" s="42"/>
      <c r="G24" s="147">
        <v>11751.41</v>
      </c>
      <c r="H24" s="147"/>
      <c r="I24" s="147">
        <f t="shared" si="1"/>
        <v>11751.41</v>
      </c>
      <c r="J24" s="147">
        <v>15802.4</v>
      </c>
      <c r="K24" s="147"/>
      <c r="L24" s="147">
        <f t="shared" si="0"/>
        <v>15802.4</v>
      </c>
    </row>
    <row r="25" spans="1:12" s="20" customFormat="1" ht="12.75" customHeight="1">
      <c r="A25" s="37" t="s">
        <v>16</v>
      </c>
      <c r="B25" s="38"/>
      <c r="C25" s="59" t="s">
        <v>263</v>
      </c>
      <c r="D25" s="155"/>
      <c r="E25" s="154"/>
      <c r="F25" s="42"/>
      <c r="G25" s="147"/>
      <c r="H25" s="147"/>
      <c r="I25" s="147">
        <f t="shared" si="1"/>
        <v>0</v>
      </c>
      <c r="J25" s="147"/>
      <c r="K25" s="147"/>
      <c r="L25" s="147"/>
    </row>
    <row r="26" spans="1:12" s="20" customFormat="1" ht="12.75" customHeight="1">
      <c r="A26" s="58" t="s">
        <v>264</v>
      </c>
      <c r="B26" s="141"/>
      <c r="C26" s="156" t="s">
        <v>265</v>
      </c>
      <c r="D26" s="157"/>
      <c r="E26" s="158"/>
      <c r="F26" s="42"/>
      <c r="G26" s="147"/>
      <c r="H26" s="147"/>
      <c r="I26" s="147">
        <f t="shared" si="1"/>
        <v>0</v>
      </c>
      <c r="J26" s="147"/>
      <c r="K26" s="147"/>
      <c r="L26" s="147"/>
    </row>
    <row r="27" spans="1:12" s="20" customFormat="1" ht="12.75" customHeight="1">
      <c r="A27" s="37" t="s">
        <v>20</v>
      </c>
      <c r="B27" s="38"/>
      <c r="C27" s="159" t="s">
        <v>266</v>
      </c>
      <c r="D27" s="159"/>
      <c r="E27" s="40"/>
      <c r="F27" s="42"/>
      <c r="G27" s="147">
        <v>4674.54</v>
      </c>
      <c r="H27" s="147"/>
      <c r="I27" s="147">
        <f t="shared" si="1"/>
        <v>4674.54</v>
      </c>
      <c r="J27" s="147">
        <v>4480.68</v>
      </c>
      <c r="K27" s="147"/>
      <c r="L27" s="147">
        <f>SUM(J27+K27)</f>
        <v>4480.68</v>
      </c>
    </row>
    <row r="28" spans="1:12" s="20" customFormat="1" ht="12.75" customHeight="1">
      <c r="A28" s="37" t="s">
        <v>267</v>
      </c>
      <c r="B28" s="38"/>
      <c r="C28" s="159" t="s">
        <v>268</v>
      </c>
      <c r="D28" s="160"/>
      <c r="E28" s="161"/>
      <c r="F28" s="42"/>
      <c r="G28" s="147">
        <v>4314.04</v>
      </c>
      <c r="H28" s="147"/>
      <c r="I28" s="147">
        <f t="shared" si="1"/>
        <v>4314.04</v>
      </c>
      <c r="J28" s="147">
        <v>4205.03</v>
      </c>
      <c r="K28" s="147"/>
      <c r="L28" s="147">
        <f>SUM(J28+K28)</f>
        <v>4205.03</v>
      </c>
    </row>
    <row r="29" spans="1:12" s="20" customFormat="1" ht="12.75" customHeight="1">
      <c r="A29" s="37" t="s">
        <v>269</v>
      </c>
      <c r="B29" s="38"/>
      <c r="C29" s="159" t="s">
        <v>270</v>
      </c>
      <c r="D29" s="159"/>
      <c r="E29" s="40"/>
      <c r="F29" s="42"/>
      <c r="G29" s="147"/>
      <c r="H29" s="147"/>
      <c r="I29" s="147">
        <f t="shared" si="1"/>
        <v>0</v>
      </c>
      <c r="J29" s="147"/>
      <c r="K29" s="147"/>
      <c r="L29" s="147"/>
    </row>
    <row r="30" spans="1:12" s="20" customFormat="1" ht="12.75" customHeight="1">
      <c r="A30" s="37" t="s">
        <v>271</v>
      </c>
      <c r="B30" s="38"/>
      <c r="C30" s="159" t="s">
        <v>272</v>
      </c>
      <c r="D30" s="159"/>
      <c r="E30" s="40"/>
      <c r="F30" s="42"/>
      <c r="G30" s="147">
        <v>104.76</v>
      </c>
      <c r="H30" s="147"/>
      <c r="I30" s="147">
        <f t="shared" si="1"/>
        <v>104.76</v>
      </c>
      <c r="J30" s="147">
        <v>100.98</v>
      </c>
      <c r="K30" s="147"/>
      <c r="L30" s="147">
        <f>SUM(J30+K30)</f>
        <v>100.98</v>
      </c>
    </row>
    <row r="31" spans="1:12" s="20" customFormat="1" ht="12.75" customHeight="1">
      <c r="A31" s="33" t="s">
        <v>22</v>
      </c>
      <c r="B31" s="43" t="s">
        <v>273</v>
      </c>
      <c r="C31" s="44"/>
      <c r="D31" s="44"/>
      <c r="E31" s="45"/>
      <c r="F31" s="42"/>
      <c r="G31" s="147">
        <f>SUM(G32+G33)</f>
        <v>-4418.8</v>
      </c>
      <c r="H31" s="147"/>
      <c r="I31" s="147">
        <f t="shared" si="1"/>
        <v>-4418.8</v>
      </c>
      <c r="J31" s="147">
        <f>SUM(J32+J33)</f>
        <v>-4306.01</v>
      </c>
      <c r="K31" s="147"/>
      <c r="L31" s="147">
        <f>SUM(J31+K31)</f>
        <v>-4306.01</v>
      </c>
    </row>
    <row r="32" spans="1:12" s="20" customFormat="1" ht="12.75" customHeight="1">
      <c r="A32" s="37" t="s">
        <v>116</v>
      </c>
      <c r="B32" s="38"/>
      <c r="C32" s="39" t="s">
        <v>274</v>
      </c>
      <c r="D32" s="39"/>
      <c r="E32" s="41"/>
      <c r="F32" s="151"/>
      <c r="G32" s="147"/>
      <c r="H32" s="147"/>
      <c r="I32" s="147">
        <f t="shared" si="1"/>
        <v>0</v>
      </c>
      <c r="J32" s="147"/>
      <c r="K32" s="147"/>
      <c r="L32" s="147"/>
    </row>
    <row r="33" spans="1:12" s="20" customFormat="1" ht="12.75" customHeight="1">
      <c r="A33" s="37" t="s">
        <v>118</v>
      </c>
      <c r="B33" s="38"/>
      <c r="C33" s="39" t="s">
        <v>275</v>
      </c>
      <c r="D33" s="39"/>
      <c r="E33" s="41"/>
      <c r="F33" s="151"/>
      <c r="G33" s="147">
        <v>-4418.8</v>
      </c>
      <c r="H33" s="147"/>
      <c r="I33" s="147">
        <f t="shared" si="1"/>
        <v>-4418.8</v>
      </c>
      <c r="J33" s="147">
        <v>-4306.01</v>
      </c>
      <c r="K33" s="147"/>
      <c r="L33" s="147">
        <f>SUM(J33+K33)</f>
        <v>-4306.01</v>
      </c>
    </row>
    <row r="34" spans="1:12" s="20" customFormat="1" ht="21.75" customHeight="1">
      <c r="A34" s="37" t="s">
        <v>276</v>
      </c>
      <c r="B34" s="38"/>
      <c r="C34" s="353" t="s">
        <v>277</v>
      </c>
      <c r="D34" s="355"/>
      <c r="E34" s="354"/>
      <c r="F34" s="151"/>
      <c r="G34" s="147"/>
      <c r="H34" s="147"/>
      <c r="I34" s="147"/>
      <c r="J34" s="147"/>
      <c r="K34" s="147"/>
      <c r="L34" s="147"/>
    </row>
    <row r="35" spans="1:12" s="20" customFormat="1" ht="12.75" customHeight="1">
      <c r="A35" s="37" t="s">
        <v>122</v>
      </c>
      <c r="B35" s="38"/>
      <c r="C35" s="59" t="s">
        <v>278</v>
      </c>
      <c r="D35" s="162"/>
      <c r="E35" s="76"/>
      <c r="F35" s="151"/>
      <c r="G35" s="147"/>
      <c r="H35" s="147"/>
      <c r="I35" s="147"/>
      <c r="J35" s="147"/>
      <c r="K35" s="147"/>
      <c r="L35" s="147"/>
    </row>
    <row r="36" spans="1:12" s="20" customFormat="1" ht="20.25" customHeight="1">
      <c r="A36" s="37" t="s">
        <v>279</v>
      </c>
      <c r="B36" s="38"/>
      <c r="C36" s="353" t="s">
        <v>280</v>
      </c>
      <c r="D36" s="273"/>
      <c r="E36" s="274"/>
      <c r="F36" s="151"/>
      <c r="G36" s="147"/>
      <c r="H36" s="147"/>
      <c r="I36" s="147"/>
      <c r="J36" s="147"/>
      <c r="K36" s="147"/>
      <c r="L36" s="147"/>
    </row>
    <row r="37" spans="1:12" s="20" customFormat="1" ht="12.75" customHeight="1">
      <c r="A37" s="37" t="s">
        <v>281</v>
      </c>
      <c r="B37" s="38"/>
      <c r="C37" s="39" t="s">
        <v>282</v>
      </c>
      <c r="D37" s="39"/>
      <c r="E37" s="41"/>
      <c r="F37" s="151"/>
      <c r="G37" s="147"/>
      <c r="H37" s="147"/>
      <c r="I37" s="147"/>
      <c r="J37" s="147"/>
      <c r="K37" s="147"/>
      <c r="L37" s="147"/>
    </row>
    <row r="38" spans="1:12" s="20" customFormat="1" ht="12.75" customHeight="1">
      <c r="A38" s="33" t="s">
        <v>24</v>
      </c>
      <c r="B38" s="43" t="s">
        <v>283</v>
      </c>
      <c r="C38" s="44"/>
      <c r="D38" s="44"/>
      <c r="E38" s="45"/>
      <c r="F38" s="42" t="s">
        <v>284</v>
      </c>
      <c r="G38" s="110">
        <f>SUM(G39:G50)</f>
        <v>-996970.4699999999</v>
      </c>
      <c r="H38" s="110">
        <f>SUM(H39:H50)</f>
        <v>0</v>
      </c>
      <c r="I38" s="110">
        <f>SUM(G38+H38)</f>
        <v>-996970.4699999999</v>
      </c>
      <c r="J38" s="110">
        <f>SUM(J39:J50)</f>
        <v>-916573.1000000001</v>
      </c>
      <c r="K38" s="110">
        <f>SUM(K39:K50)</f>
        <v>-8754.71</v>
      </c>
      <c r="L38" s="110">
        <f>SUM(J38+K38)</f>
        <v>-925327.81</v>
      </c>
    </row>
    <row r="39" spans="1:12" s="20" customFormat="1" ht="25.5" customHeight="1">
      <c r="A39" s="53" t="s">
        <v>143</v>
      </c>
      <c r="B39" s="272" t="s">
        <v>285</v>
      </c>
      <c r="C39" s="273"/>
      <c r="D39" s="273"/>
      <c r="E39" s="274"/>
      <c r="F39" s="163"/>
      <c r="G39" s="107">
        <v>-854073.97</v>
      </c>
      <c r="H39" s="107"/>
      <c r="I39" s="107">
        <f aca="true" t="shared" si="2" ref="I39:I52">SUM(G39+H39)</f>
        <v>-854073.97</v>
      </c>
      <c r="J39" s="147">
        <v>-799375.78</v>
      </c>
      <c r="K39" s="147"/>
      <c r="L39" s="147">
        <f aca="true" t="shared" si="3" ref="L39:L46">SUM(J39+K39)</f>
        <v>-799375.78</v>
      </c>
    </row>
    <row r="40" spans="1:12" s="20" customFormat="1" ht="12.75" customHeight="1">
      <c r="A40" s="53" t="s">
        <v>286</v>
      </c>
      <c r="B40" s="141"/>
      <c r="C40" s="152" t="s">
        <v>287</v>
      </c>
      <c r="D40" s="162"/>
      <c r="E40" s="162"/>
      <c r="F40" s="163"/>
      <c r="G40" s="147">
        <v>-69374.44</v>
      </c>
      <c r="H40" s="147"/>
      <c r="I40" s="147">
        <f t="shared" si="2"/>
        <v>-69374.44</v>
      </c>
      <c r="J40" s="147">
        <v>-43067</v>
      </c>
      <c r="K40" s="147">
        <v>-8754.71</v>
      </c>
      <c r="L40" s="147">
        <f t="shared" si="3"/>
        <v>-51821.71</v>
      </c>
    </row>
    <row r="41" spans="1:12" s="20" customFormat="1" ht="12.75" customHeight="1">
      <c r="A41" s="53" t="s">
        <v>144</v>
      </c>
      <c r="B41" s="141"/>
      <c r="C41" s="152" t="s">
        <v>288</v>
      </c>
      <c r="D41" s="162"/>
      <c r="E41" s="162"/>
      <c r="F41" s="163"/>
      <c r="G41" s="147">
        <v>-668.46</v>
      </c>
      <c r="H41" s="147"/>
      <c r="I41" s="147">
        <f t="shared" si="2"/>
        <v>-668.46</v>
      </c>
      <c r="J41" s="147">
        <v>-553.71</v>
      </c>
      <c r="K41" s="147"/>
      <c r="L41" s="147">
        <f t="shared" si="3"/>
        <v>-553.71</v>
      </c>
    </row>
    <row r="42" spans="1:12" s="20" customFormat="1" ht="12.75" customHeight="1">
      <c r="A42" s="53" t="s">
        <v>145</v>
      </c>
      <c r="B42" s="141"/>
      <c r="C42" s="152" t="s">
        <v>289</v>
      </c>
      <c r="D42" s="162"/>
      <c r="E42" s="162"/>
      <c r="F42" s="163"/>
      <c r="G42" s="147">
        <v>-872.25</v>
      </c>
      <c r="H42" s="147"/>
      <c r="I42" s="147">
        <f t="shared" si="2"/>
        <v>-872.25</v>
      </c>
      <c r="J42" s="147">
        <v>-1073.04</v>
      </c>
      <c r="K42" s="147"/>
      <c r="L42" s="147">
        <f t="shared" si="3"/>
        <v>-1073.04</v>
      </c>
    </row>
    <row r="43" spans="1:12" s="20" customFormat="1" ht="12.75" customHeight="1">
      <c r="A43" s="53" t="s">
        <v>146</v>
      </c>
      <c r="B43" s="141"/>
      <c r="C43" s="152" t="s">
        <v>290</v>
      </c>
      <c r="D43" s="162"/>
      <c r="E43" s="162"/>
      <c r="F43" s="42"/>
      <c r="G43" s="147">
        <v>-3619.25</v>
      </c>
      <c r="H43" s="147"/>
      <c r="I43" s="147">
        <f t="shared" si="2"/>
        <v>-3619.25</v>
      </c>
      <c r="J43" s="147">
        <v>-2688.06</v>
      </c>
      <c r="K43" s="147"/>
      <c r="L43" s="147">
        <f t="shared" si="3"/>
        <v>-2688.06</v>
      </c>
    </row>
    <row r="44" spans="1:12" s="20" customFormat="1" ht="25.5" customHeight="1">
      <c r="A44" s="53" t="s">
        <v>291</v>
      </c>
      <c r="B44" s="272" t="s">
        <v>292</v>
      </c>
      <c r="C44" s="273"/>
      <c r="D44" s="273"/>
      <c r="E44" s="274"/>
      <c r="F44" s="42"/>
      <c r="G44" s="147">
        <v>-6207.26</v>
      </c>
      <c r="H44" s="147"/>
      <c r="I44" s="147">
        <f t="shared" si="2"/>
        <v>-6207.26</v>
      </c>
      <c r="J44" s="147">
        <v>-1329.99</v>
      </c>
      <c r="K44" s="147"/>
      <c r="L44" s="147">
        <f t="shared" si="3"/>
        <v>-1329.99</v>
      </c>
    </row>
    <row r="45" spans="1:12" s="20" customFormat="1" ht="12.75" customHeight="1">
      <c r="A45" s="53" t="s">
        <v>293</v>
      </c>
      <c r="B45" s="141"/>
      <c r="C45" s="164" t="s">
        <v>294</v>
      </c>
      <c r="D45" s="76"/>
      <c r="E45" s="76"/>
      <c r="F45" s="42"/>
      <c r="G45" s="230">
        <v>-35769.05</v>
      </c>
      <c r="H45" s="147"/>
      <c r="I45" s="147">
        <f t="shared" si="2"/>
        <v>-35769.05</v>
      </c>
      <c r="J45" s="147">
        <v>-34434.62</v>
      </c>
      <c r="K45" s="147"/>
      <c r="L45" s="147">
        <f t="shared" si="3"/>
        <v>-34434.62</v>
      </c>
    </row>
    <row r="46" spans="1:12" s="20" customFormat="1" ht="12.75" customHeight="1">
      <c r="A46" s="53" t="s">
        <v>295</v>
      </c>
      <c r="B46" s="141"/>
      <c r="C46" s="164" t="s">
        <v>296</v>
      </c>
      <c r="D46" s="76"/>
      <c r="E46" s="76"/>
      <c r="F46" s="42"/>
      <c r="G46" s="147">
        <v>-16893.97</v>
      </c>
      <c r="H46" s="147"/>
      <c r="I46" s="147">
        <f t="shared" si="2"/>
        <v>-16893.97</v>
      </c>
      <c r="J46" s="147">
        <v>-22504.4</v>
      </c>
      <c r="K46" s="147"/>
      <c r="L46" s="147">
        <f t="shared" si="3"/>
        <v>-22504.4</v>
      </c>
    </row>
    <row r="47" spans="1:12" s="20" customFormat="1" ht="12.75" customHeight="1">
      <c r="A47" s="53" t="s">
        <v>297</v>
      </c>
      <c r="B47" s="141"/>
      <c r="C47" s="164" t="s">
        <v>362</v>
      </c>
      <c r="D47" s="76"/>
      <c r="E47" s="76"/>
      <c r="F47" s="42"/>
      <c r="G47" s="147"/>
      <c r="H47" s="147"/>
      <c r="I47" s="147">
        <f t="shared" si="2"/>
        <v>0</v>
      </c>
      <c r="J47" s="147"/>
      <c r="K47" s="147"/>
      <c r="L47" s="147"/>
    </row>
    <row r="48" spans="1:12" s="20" customFormat="1" ht="12.75" customHeight="1">
      <c r="A48" s="53" t="s">
        <v>298</v>
      </c>
      <c r="B48" s="141"/>
      <c r="C48" s="164" t="s">
        <v>299</v>
      </c>
      <c r="D48" s="76"/>
      <c r="E48" s="76"/>
      <c r="F48" s="42"/>
      <c r="G48" s="147">
        <v>-4044.99</v>
      </c>
      <c r="H48" s="147"/>
      <c r="I48" s="147">
        <f t="shared" si="2"/>
        <v>-4044.99</v>
      </c>
      <c r="J48" s="147">
        <v>-4620.17</v>
      </c>
      <c r="K48" s="147"/>
      <c r="L48" s="147">
        <f>SUM(J48+K48)</f>
        <v>-4620.17</v>
      </c>
    </row>
    <row r="49" spans="1:12" s="20" customFormat="1" ht="12.75" customHeight="1">
      <c r="A49" s="53" t="s">
        <v>300</v>
      </c>
      <c r="B49" s="141"/>
      <c r="C49" s="164" t="s">
        <v>301</v>
      </c>
      <c r="D49" s="76"/>
      <c r="E49" s="76"/>
      <c r="F49" s="42"/>
      <c r="G49" s="147"/>
      <c r="H49" s="147"/>
      <c r="I49" s="147">
        <f t="shared" si="2"/>
        <v>0</v>
      </c>
      <c r="J49" s="147"/>
      <c r="K49" s="147"/>
      <c r="L49" s="147"/>
    </row>
    <row r="50" spans="1:12" s="20" customFormat="1" ht="12.75" customHeight="1">
      <c r="A50" s="53" t="s">
        <v>302</v>
      </c>
      <c r="B50" s="141"/>
      <c r="C50" s="164" t="s">
        <v>303</v>
      </c>
      <c r="D50" s="76"/>
      <c r="E50" s="76"/>
      <c r="F50" s="42"/>
      <c r="G50" s="147">
        <v>-5446.83</v>
      </c>
      <c r="H50" s="147"/>
      <c r="I50" s="147">
        <f t="shared" si="2"/>
        <v>-5446.83</v>
      </c>
      <c r="J50" s="147">
        <v>-6926.33</v>
      </c>
      <c r="K50" s="147"/>
      <c r="L50" s="147">
        <f>SUM(J50+K50)</f>
        <v>-6926.33</v>
      </c>
    </row>
    <row r="51" spans="1:12" s="20" customFormat="1" ht="24.75" customHeight="1">
      <c r="A51" s="28" t="s">
        <v>30</v>
      </c>
      <c r="B51" s="275" t="s">
        <v>304</v>
      </c>
      <c r="C51" s="349"/>
      <c r="D51" s="273"/>
      <c r="E51" s="274"/>
      <c r="F51" s="151"/>
      <c r="G51" s="146">
        <f>SUM(G52:G65)</f>
        <v>0</v>
      </c>
      <c r="H51" s="146"/>
      <c r="I51" s="146">
        <f>SUM(I52:I65)</f>
        <v>0</v>
      </c>
      <c r="J51" s="146">
        <f>SUM(J52:J65)</f>
        <v>0</v>
      </c>
      <c r="K51" s="147"/>
      <c r="L51" s="146">
        <f>SUM(J51+K51)</f>
        <v>0</v>
      </c>
    </row>
    <row r="52" spans="1:12" s="20" customFormat="1" ht="24.75" customHeight="1">
      <c r="A52" s="33" t="s">
        <v>12</v>
      </c>
      <c r="B52" s="284" t="s">
        <v>305</v>
      </c>
      <c r="C52" s="353"/>
      <c r="D52" s="353"/>
      <c r="E52" s="356"/>
      <c r="F52" s="42"/>
      <c r="G52" s="147"/>
      <c r="H52" s="147"/>
      <c r="I52" s="147">
        <f t="shared" si="2"/>
        <v>0</v>
      </c>
      <c r="J52" s="147"/>
      <c r="K52" s="147"/>
      <c r="L52" s="147">
        <f>SUM(J52+K52)</f>
        <v>0</v>
      </c>
    </row>
    <row r="53" spans="1:12" s="20" customFormat="1" ht="24.75" customHeight="1">
      <c r="A53" s="33" t="s">
        <v>22</v>
      </c>
      <c r="B53" s="357" t="s">
        <v>306</v>
      </c>
      <c r="C53" s="358"/>
      <c r="D53" s="358"/>
      <c r="E53" s="359"/>
      <c r="F53" s="42"/>
      <c r="G53" s="147"/>
      <c r="H53" s="147"/>
      <c r="I53" s="147"/>
      <c r="J53" s="147"/>
      <c r="K53" s="147"/>
      <c r="L53" s="147"/>
    </row>
    <row r="54" spans="1:12" s="20" customFormat="1" ht="12.75" customHeight="1">
      <c r="A54" s="33" t="s">
        <v>24</v>
      </c>
      <c r="B54" s="357" t="s">
        <v>307</v>
      </c>
      <c r="C54" s="358"/>
      <c r="D54" s="273"/>
      <c r="E54" s="274"/>
      <c r="F54" s="42"/>
      <c r="G54" s="147"/>
      <c r="H54" s="147"/>
      <c r="I54" s="147"/>
      <c r="J54" s="147"/>
      <c r="K54" s="147"/>
      <c r="L54" s="147"/>
    </row>
    <row r="55" spans="1:12" s="20" customFormat="1" ht="24.75" customHeight="1">
      <c r="A55" s="53" t="s">
        <v>143</v>
      </c>
      <c r="B55" s="141"/>
      <c r="C55" s="360" t="s">
        <v>308</v>
      </c>
      <c r="D55" s="273"/>
      <c r="E55" s="274"/>
      <c r="F55" s="42"/>
      <c r="G55" s="147"/>
      <c r="H55" s="147"/>
      <c r="I55" s="147"/>
      <c r="J55" s="147"/>
      <c r="K55" s="147"/>
      <c r="L55" s="147"/>
    </row>
    <row r="56" spans="1:12" s="20" customFormat="1" ht="24.75" customHeight="1">
      <c r="A56" s="58" t="s">
        <v>286</v>
      </c>
      <c r="B56" s="141"/>
      <c r="C56" s="360" t="s">
        <v>309</v>
      </c>
      <c r="D56" s="355"/>
      <c r="E56" s="354"/>
      <c r="F56" s="165"/>
      <c r="G56" s="166"/>
      <c r="H56" s="166"/>
      <c r="I56" s="166"/>
      <c r="J56" s="166"/>
      <c r="K56" s="166"/>
      <c r="L56" s="147"/>
    </row>
    <row r="57" spans="1:12" s="20" customFormat="1" ht="12.75" customHeight="1">
      <c r="A57" s="53" t="s">
        <v>144</v>
      </c>
      <c r="B57" s="141"/>
      <c r="C57" s="59" t="s">
        <v>310</v>
      </c>
      <c r="D57" s="152"/>
      <c r="E57" s="152"/>
      <c r="F57" s="163"/>
      <c r="G57" s="147"/>
      <c r="H57" s="147"/>
      <c r="I57" s="147"/>
      <c r="J57" s="147"/>
      <c r="K57" s="147"/>
      <c r="L57" s="147"/>
    </row>
    <row r="58" spans="1:12" s="20" customFormat="1" ht="12.75" customHeight="1">
      <c r="A58" s="33" t="s">
        <v>39</v>
      </c>
      <c r="B58" s="43" t="s">
        <v>311</v>
      </c>
      <c r="C58" s="44"/>
      <c r="D58" s="44"/>
      <c r="E58" s="45"/>
      <c r="F58" s="163"/>
      <c r="G58" s="147"/>
      <c r="H58" s="147"/>
      <c r="I58" s="147"/>
      <c r="J58" s="147"/>
      <c r="K58" s="147"/>
      <c r="L58" s="147"/>
    </row>
    <row r="59" spans="1:12" s="20" customFormat="1" ht="24.75" customHeight="1">
      <c r="A59" s="37" t="s">
        <v>175</v>
      </c>
      <c r="B59" s="38"/>
      <c r="C59" s="360" t="s">
        <v>308</v>
      </c>
      <c r="D59" s="273"/>
      <c r="E59" s="274"/>
      <c r="F59" s="167"/>
      <c r="G59" s="147"/>
      <c r="H59" s="147"/>
      <c r="I59" s="147"/>
      <c r="J59" s="147"/>
      <c r="K59" s="147"/>
      <c r="L59" s="147"/>
    </row>
    <row r="60" spans="1:12" s="20" customFormat="1" ht="24.75" customHeight="1">
      <c r="A60" s="37" t="s">
        <v>177</v>
      </c>
      <c r="B60" s="38"/>
      <c r="C60" s="360" t="s">
        <v>309</v>
      </c>
      <c r="D60" s="355"/>
      <c r="E60" s="354"/>
      <c r="F60" s="167"/>
      <c r="G60" s="147"/>
      <c r="H60" s="147"/>
      <c r="I60" s="147"/>
      <c r="J60" s="147"/>
      <c r="K60" s="147"/>
      <c r="L60" s="147"/>
    </row>
    <row r="61" spans="1:12" s="20" customFormat="1" ht="12.75" customHeight="1">
      <c r="A61" s="37" t="s">
        <v>312</v>
      </c>
      <c r="B61" s="38"/>
      <c r="C61" s="360" t="s">
        <v>310</v>
      </c>
      <c r="D61" s="355"/>
      <c r="E61" s="354"/>
      <c r="F61" s="167"/>
      <c r="G61" s="147"/>
      <c r="H61" s="147"/>
      <c r="I61" s="147"/>
      <c r="J61" s="147"/>
      <c r="K61" s="147"/>
      <c r="L61" s="147"/>
    </row>
    <row r="62" spans="1:12" s="20" customFormat="1" ht="24.75" customHeight="1">
      <c r="A62" s="33" t="s">
        <v>42</v>
      </c>
      <c r="B62" s="284" t="s">
        <v>313</v>
      </c>
      <c r="C62" s="353"/>
      <c r="D62" s="273"/>
      <c r="E62" s="274"/>
      <c r="F62" s="42"/>
      <c r="G62" s="147"/>
      <c r="H62" s="147"/>
      <c r="I62" s="147"/>
      <c r="J62" s="147"/>
      <c r="K62" s="147"/>
      <c r="L62" s="147"/>
    </row>
    <row r="63" spans="1:12" s="20" customFormat="1" ht="24.75" customHeight="1">
      <c r="A63" s="33" t="s">
        <v>45</v>
      </c>
      <c r="B63" s="357" t="s">
        <v>314</v>
      </c>
      <c r="C63" s="358"/>
      <c r="D63" s="355"/>
      <c r="E63" s="354"/>
      <c r="F63" s="163"/>
      <c r="G63" s="147"/>
      <c r="H63" s="147"/>
      <c r="I63" s="147"/>
      <c r="J63" s="147"/>
      <c r="K63" s="147"/>
      <c r="L63" s="147"/>
    </row>
    <row r="64" spans="1:12" s="20" customFormat="1" ht="24.75" customHeight="1">
      <c r="A64" s="33" t="s">
        <v>48</v>
      </c>
      <c r="B64" s="357" t="s">
        <v>315</v>
      </c>
      <c r="C64" s="358"/>
      <c r="D64" s="273"/>
      <c r="E64" s="274"/>
      <c r="F64" s="163"/>
      <c r="G64" s="147"/>
      <c r="H64" s="147"/>
      <c r="I64" s="147"/>
      <c r="J64" s="147"/>
      <c r="K64" s="147"/>
      <c r="L64" s="147"/>
    </row>
    <row r="65" spans="1:12" s="20" customFormat="1" ht="24.75" customHeight="1">
      <c r="A65" s="49" t="s">
        <v>51</v>
      </c>
      <c r="B65" s="272" t="s">
        <v>316</v>
      </c>
      <c r="C65" s="360"/>
      <c r="D65" s="361"/>
      <c r="E65" s="362"/>
      <c r="F65" s="163"/>
      <c r="G65" s="147"/>
      <c r="H65" s="147"/>
      <c r="I65" s="147"/>
      <c r="J65" s="147"/>
      <c r="K65" s="147"/>
      <c r="L65" s="147"/>
    </row>
    <row r="66" spans="1:12" s="20" customFormat="1" ht="24.75" customHeight="1">
      <c r="A66" s="28" t="s">
        <v>70</v>
      </c>
      <c r="B66" s="275" t="s">
        <v>317</v>
      </c>
      <c r="C66" s="349"/>
      <c r="D66" s="273"/>
      <c r="E66" s="274"/>
      <c r="F66" s="42"/>
      <c r="G66" s="146">
        <f>SUM(G70+G77)</f>
        <v>-1.15</v>
      </c>
      <c r="H66" s="146"/>
      <c r="I66" s="146">
        <f>SUM(I70+I77)</f>
        <v>-1.15</v>
      </c>
      <c r="J66" s="146">
        <f>SUM(J70+J74+J77)</f>
        <v>-0.16</v>
      </c>
      <c r="K66" s="147"/>
      <c r="L66" s="146">
        <f>SUM(J66+K66)</f>
        <v>-0.16</v>
      </c>
    </row>
    <row r="67" spans="1:12" s="20" customFormat="1" ht="12.75" customHeight="1">
      <c r="A67" s="33" t="s">
        <v>12</v>
      </c>
      <c r="B67" s="46" t="s">
        <v>318</v>
      </c>
      <c r="C67" s="38"/>
      <c r="D67" s="38"/>
      <c r="E67" s="42"/>
      <c r="F67" s="42"/>
      <c r="G67" s="147"/>
      <c r="H67" s="147"/>
      <c r="I67" s="147"/>
      <c r="J67" s="147"/>
      <c r="K67" s="147"/>
      <c r="L67" s="147"/>
    </row>
    <row r="68" spans="1:12" s="20" customFormat="1" ht="12.75" customHeight="1">
      <c r="A68" s="33" t="s">
        <v>22</v>
      </c>
      <c r="B68" s="43" t="s">
        <v>319</v>
      </c>
      <c r="C68" s="168"/>
      <c r="D68" s="44"/>
      <c r="E68" s="45"/>
      <c r="F68" s="42"/>
      <c r="G68" s="147"/>
      <c r="H68" s="147"/>
      <c r="I68" s="147"/>
      <c r="J68" s="147"/>
      <c r="K68" s="147"/>
      <c r="L68" s="147"/>
    </row>
    <row r="69" spans="1:12" s="20" customFormat="1" ht="24.75" customHeight="1">
      <c r="A69" s="33" t="s">
        <v>24</v>
      </c>
      <c r="B69" s="284" t="s">
        <v>320</v>
      </c>
      <c r="C69" s="353"/>
      <c r="D69" s="273"/>
      <c r="E69" s="274"/>
      <c r="F69" s="42"/>
      <c r="G69" s="147"/>
      <c r="H69" s="147"/>
      <c r="I69" s="147"/>
      <c r="J69" s="147"/>
      <c r="K69" s="147"/>
      <c r="L69" s="147"/>
    </row>
    <row r="70" spans="1:12" s="20" customFormat="1" ht="30" customHeight="1">
      <c r="A70" s="33" t="s">
        <v>153</v>
      </c>
      <c r="B70" s="284" t="s">
        <v>321</v>
      </c>
      <c r="C70" s="363"/>
      <c r="D70" s="355"/>
      <c r="E70" s="354"/>
      <c r="F70" s="42"/>
      <c r="G70" s="147">
        <f>SUM(G71:G74)</f>
        <v>0</v>
      </c>
      <c r="H70" s="147"/>
      <c r="I70" s="147">
        <f>SUM(I71:I74)</f>
        <v>0</v>
      </c>
      <c r="J70" s="147">
        <f>SUM(J71)</f>
        <v>0</v>
      </c>
      <c r="K70" s="147"/>
      <c r="L70" s="147">
        <f>SUM(L71)</f>
        <v>0</v>
      </c>
    </row>
    <row r="71" spans="1:12" s="20" customFormat="1" ht="12.75">
      <c r="A71" s="37" t="s">
        <v>175</v>
      </c>
      <c r="B71" s="68"/>
      <c r="C71" s="169"/>
      <c r="D71" s="39" t="s">
        <v>258</v>
      </c>
      <c r="E71" s="41"/>
      <c r="F71" s="163"/>
      <c r="G71" s="147"/>
      <c r="H71" s="147"/>
      <c r="I71" s="147">
        <f>SUM(G71:H71)</f>
        <v>0</v>
      </c>
      <c r="J71" s="147"/>
      <c r="K71" s="147"/>
      <c r="L71" s="147">
        <f>SUM(J71:K71)</f>
        <v>0</v>
      </c>
    </row>
    <row r="72" spans="1:12" s="20" customFormat="1" ht="12.75" customHeight="1">
      <c r="A72" s="37" t="s">
        <v>177</v>
      </c>
      <c r="B72" s="38"/>
      <c r="C72" s="170"/>
      <c r="D72" s="39" t="s">
        <v>151</v>
      </c>
      <c r="E72" s="41"/>
      <c r="F72" s="42"/>
      <c r="G72" s="147"/>
      <c r="H72" s="147"/>
      <c r="I72" s="147"/>
      <c r="J72" s="147"/>
      <c r="K72" s="147"/>
      <c r="L72" s="147"/>
    </row>
    <row r="73" spans="1:12" s="20" customFormat="1" ht="24.75" customHeight="1">
      <c r="A73" s="37" t="s">
        <v>312</v>
      </c>
      <c r="B73" s="38"/>
      <c r="C73" s="63"/>
      <c r="D73" s="353" t="s">
        <v>322</v>
      </c>
      <c r="E73" s="354"/>
      <c r="F73" s="171"/>
      <c r="G73" s="147"/>
      <c r="H73" s="147"/>
      <c r="I73" s="147"/>
      <c r="J73" s="147"/>
      <c r="K73" s="147"/>
      <c r="L73" s="147"/>
    </row>
    <row r="74" spans="1:12" s="20" customFormat="1" ht="12.75" customHeight="1">
      <c r="A74" s="37" t="s">
        <v>323</v>
      </c>
      <c r="B74" s="38"/>
      <c r="C74" s="63"/>
      <c r="D74" s="39" t="s">
        <v>324</v>
      </c>
      <c r="E74" s="40"/>
      <c r="F74" s="42"/>
      <c r="G74" s="147"/>
      <c r="H74" s="147"/>
      <c r="I74" s="147">
        <f>SUM(G74:H74)</f>
        <v>0</v>
      </c>
      <c r="J74" s="147"/>
      <c r="K74" s="147"/>
      <c r="L74" s="147"/>
    </row>
    <row r="75" spans="1:12" s="20" customFormat="1" ht="27.75" customHeight="1">
      <c r="A75" s="37" t="s">
        <v>42</v>
      </c>
      <c r="B75" s="357" t="s">
        <v>325</v>
      </c>
      <c r="C75" s="364"/>
      <c r="D75" s="355"/>
      <c r="E75" s="354"/>
      <c r="F75" s="163"/>
      <c r="G75" s="147"/>
      <c r="H75" s="147"/>
      <c r="I75" s="147"/>
      <c r="J75" s="147"/>
      <c r="K75" s="147"/>
      <c r="L75" s="147"/>
    </row>
    <row r="76" spans="1:12" s="20" customFormat="1" ht="12.75">
      <c r="A76" s="37" t="s">
        <v>45</v>
      </c>
      <c r="B76" s="172" t="s">
        <v>326</v>
      </c>
      <c r="C76" s="159"/>
      <c r="D76" s="173"/>
      <c r="E76" s="174"/>
      <c r="F76" s="163"/>
      <c r="G76" s="147"/>
      <c r="H76" s="147"/>
      <c r="I76" s="147"/>
      <c r="J76" s="147"/>
      <c r="K76" s="147"/>
      <c r="L76" s="147"/>
    </row>
    <row r="77" spans="1:12" s="20" customFormat="1" ht="12.75">
      <c r="A77" s="37" t="s">
        <v>48</v>
      </c>
      <c r="B77" s="172" t="s">
        <v>327</v>
      </c>
      <c r="C77" s="159"/>
      <c r="D77" s="158"/>
      <c r="E77" s="175"/>
      <c r="F77" s="163"/>
      <c r="G77" s="147">
        <v>-1.15</v>
      </c>
      <c r="H77" s="147"/>
      <c r="I77" s="147">
        <f>SUM(G77:H77)</f>
        <v>-1.15</v>
      </c>
      <c r="J77" s="147">
        <v>-0.16</v>
      </c>
      <c r="K77" s="147"/>
      <c r="L77" s="147">
        <f>SUM(J77+K77)</f>
        <v>-0.16</v>
      </c>
    </row>
    <row r="78" spans="1:12" s="20" customFormat="1" ht="39" customHeight="1">
      <c r="A78" s="28" t="s">
        <v>72</v>
      </c>
      <c r="B78" s="365" t="s">
        <v>328</v>
      </c>
      <c r="C78" s="366"/>
      <c r="D78" s="366"/>
      <c r="E78" s="367"/>
      <c r="F78" s="171"/>
      <c r="G78" s="147"/>
      <c r="H78" s="147"/>
      <c r="I78" s="147"/>
      <c r="J78" s="147"/>
      <c r="K78" s="147"/>
      <c r="L78" s="147"/>
    </row>
    <row r="79" spans="1:12" s="20" customFormat="1" ht="24.75" customHeight="1">
      <c r="A79" s="28"/>
      <c r="B79" s="275" t="s">
        <v>329</v>
      </c>
      <c r="C79" s="368"/>
      <c r="D79" s="273"/>
      <c r="E79" s="274"/>
      <c r="F79" s="171"/>
      <c r="G79" s="146">
        <f>SUM(G81-G80)</f>
        <v>5959.26</v>
      </c>
      <c r="H79" s="146"/>
      <c r="I79" s="146">
        <f>SUM(I81-I80)</f>
        <v>5959.26</v>
      </c>
      <c r="J79" s="146">
        <f>SUM(J81-J80)</f>
        <v>927.3800000000001</v>
      </c>
      <c r="K79" s="147"/>
      <c r="L79" s="146">
        <f>SUM(L81-L80)</f>
        <v>927.3800000000001</v>
      </c>
    </row>
    <row r="80" spans="1:12" s="20" customFormat="1" ht="40.5" customHeight="1">
      <c r="A80" s="176"/>
      <c r="B80" s="275" t="s">
        <v>330</v>
      </c>
      <c r="C80" s="349"/>
      <c r="D80" s="273"/>
      <c r="E80" s="274"/>
      <c r="F80" s="42"/>
      <c r="G80" s="146">
        <v>8833.5</v>
      </c>
      <c r="H80" s="146"/>
      <c r="I80" s="146">
        <f>SUM(G80:H80)</f>
        <v>8833.5</v>
      </c>
      <c r="J80" s="146">
        <v>7906.12</v>
      </c>
      <c r="K80" s="147"/>
      <c r="L80" s="146">
        <f>SUM(J80:K80)</f>
        <v>7906.12</v>
      </c>
    </row>
    <row r="81" spans="1:12" s="20" customFormat="1" ht="42.75" customHeight="1">
      <c r="A81" s="177"/>
      <c r="B81" s="369" t="s">
        <v>331</v>
      </c>
      <c r="C81" s="370"/>
      <c r="D81" s="351"/>
      <c r="E81" s="352"/>
      <c r="F81" s="42"/>
      <c r="G81" s="110">
        <v>14792.76</v>
      </c>
      <c r="H81" s="146"/>
      <c r="I81" s="146">
        <f>SUM(G81:H81)</f>
        <v>14792.76</v>
      </c>
      <c r="J81" s="146">
        <v>8833.5</v>
      </c>
      <c r="K81" s="147"/>
      <c r="L81" s="146">
        <f>SUM(J81:K81)</f>
        <v>8833.5</v>
      </c>
    </row>
    <row r="82" spans="1:11" s="20" customFormat="1" ht="12.75">
      <c r="A82" s="79"/>
      <c r="B82" s="80"/>
      <c r="C82" s="80"/>
      <c r="D82" s="80"/>
      <c r="E82" s="80"/>
      <c r="F82" s="80"/>
      <c r="G82" s="21"/>
      <c r="H82" s="21"/>
      <c r="I82" s="21"/>
      <c r="J82" s="21"/>
      <c r="K82" s="21"/>
    </row>
    <row r="83" spans="1:11" s="20" customFormat="1" ht="12.75">
      <c r="A83" s="79"/>
      <c r="B83" s="80"/>
      <c r="C83" s="80"/>
      <c r="D83" s="80"/>
      <c r="E83" s="80"/>
      <c r="F83" s="80"/>
      <c r="G83" s="21"/>
      <c r="H83" s="21"/>
      <c r="I83" s="21"/>
      <c r="J83" s="21"/>
      <c r="K83" s="21"/>
    </row>
    <row r="84" spans="2:11" s="20" customFormat="1" ht="12.75">
      <c r="B84" s="178"/>
      <c r="C84" s="178"/>
      <c r="D84" s="179"/>
      <c r="E84" s="180" t="s">
        <v>238</v>
      </c>
      <c r="F84" s="178"/>
      <c r="G84" s="178"/>
      <c r="H84" s="181"/>
      <c r="I84" s="182"/>
      <c r="J84" s="180" t="s">
        <v>241</v>
      </c>
      <c r="K84" s="180"/>
    </row>
    <row r="85" spans="1:11" s="20" customFormat="1" ht="25.5" customHeight="1">
      <c r="A85" s="371" t="s">
        <v>94</v>
      </c>
      <c r="B85" s="371"/>
      <c r="C85" s="371"/>
      <c r="D85" s="371"/>
      <c r="E85" s="371"/>
      <c r="F85" s="371"/>
      <c r="G85" s="371"/>
      <c r="H85" s="183" t="s">
        <v>332</v>
      </c>
      <c r="I85" s="24"/>
      <c r="J85" s="327" t="s">
        <v>96</v>
      </c>
      <c r="K85" s="327"/>
    </row>
    <row r="86" s="20" customFormat="1" ht="12.75">
      <c r="F86" s="21"/>
    </row>
    <row r="87" s="20" customFormat="1" ht="12.75">
      <c r="F87" s="21"/>
    </row>
    <row r="88" spans="5:10" s="20" customFormat="1" ht="12.75">
      <c r="E88" s="180" t="s">
        <v>360</v>
      </c>
      <c r="F88" s="21"/>
      <c r="H88" s="181"/>
      <c r="J88" s="180" t="s">
        <v>361</v>
      </c>
    </row>
    <row r="89" spans="6:8" s="20" customFormat="1" ht="12.75">
      <c r="F89" s="21"/>
      <c r="H89" s="183" t="s">
        <v>332</v>
      </c>
    </row>
    <row r="90" s="20" customFormat="1" ht="12.75">
      <c r="F90" s="21"/>
    </row>
    <row r="91" s="20" customFormat="1" ht="12.75">
      <c r="F91" s="21"/>
    </row>
    <row r="92" s="20" customFormat="1" ht="12.75">
      <c r="F92" s="21"/>
    </row>
    <row r="93" s="20" customFormat="1" ht="12.75">
      <c r="F93" s="21"/>
    </row>
    <row r="94" s="20" customFormat="1" ht="12.75">
      <c r="F94" s="21"/>
    </row>
    <row r="95" s="20" customFormat="1" ht="12.75">
      <c r="F95" s="21"/>
    </row>
    <row r="96" s="20" customFormat="1" ht="12.75">
      <c r="F96" s="21"/>
    </row>
    <row r="97" s="20" customFormat="1" ht="12.75">
      <c r="F97" s="21"/>
    </row>
    <row r="98" s="20" customFormat="1" ht="12.75">
      <c r="F98" s="21"/>
    </row>
    <row r="99" s="20" customFormat="1" ht="12.75">
      <c r="F99" s="21"/>
    </row>
    <row r="100" s="20" customFormat="1" ht="12.75">
      <c r="F100" s="21"/>
    </row>
    <row r="101" s="20" customFormat="1" ht="12.75">
      <c r="F101" s="21"/>
    </row>
    <row r="102" s="20" customFormat="1" ht="12.75">
      <c r="F102" s="21"/>
    </row>
    <row r="103" s="20" customFormat="1" ht="12.75">
      <c r="F103" s="21"/>
    </row>
    <row r="104" s="20" customFormat="1" ht="12.75">
      <c r="F104" s="21"/>
    </row>
  </sheetData>
  <sheetProtection/>
  <mergeCells count="47">
    <mergeCell ref="A85:G85"/>
    <mergeCell ref="J85:K85"/>
    <mergeCell ref="D73:E73"/>
    <mergeCell ref="B75:E75"/>
    <mergeCell ref="B78:E78"/>
    <mergeCell ref="B79:E79"/>
    <mergeCell ref="B80:E80"/>
    <mergeCell ref="B81:E81"/>
    <mergeCell ref="B63:E63"/>
    <mergeCell ref="B64:E64"/>
    <mergeCell ref="B65:E65"/>
    <mergeCell ref="B66:E66"/>
    <mergeCell ref="B69:E69"/>
    <mergeCell ref="B70:E70"/>
    <mergeCell ref="C55:E55"/>
    <mergeCell ref="C56:E56"/>
    <mergeCell ref="C59:E59"/>
    <mergeCell ref="C60:E60"/>
    <mergeCell ref="C61:E61"/>
    <mergeCell ref="B62:E62"/>
    <mergeCell ref="B39:E39"/>
    <mergeCell ref="B44:E44"/>
    <mergeCell ref="B51:E51"/>
    <mergeCell ref="B52:E52"/>
    <mergeCell ref="B53:E53"/>
    <mergeCell ref="B54:E54"/>
    <mergeCell ref="B17:E17"/>
    <mergeCell ref="B18:E18"/>
    <mergeCell ref="B20:E20"/>
    <mergeCell ref="D23:E23"/>
    <mergeCell ref="C34:E34"/>
    <mergeCell ref="C36:E36"/>
    <mergeCell ref="A11:L11"/>
    <mergeCell ref="A12:L12"/>
    <mergeCell ref="A13:L13"/>
    <mergeCell ref="F14:L14"/>
    <mergeCell ref="A15:A16"/>
    <mergeCell ref="B15:E16"/>
    <mergeCell ref="F15:F16"/>
    <mergeCell ref="G15:I15"/>
    <mergeCell ref="J15:L15"/>
    <mergeCell ref="A3:L4"/>
    <mergeCell ref="A5:L5"/>
    <mergeCell ref="A6:L6"/>
    <mergeCell ref="A7:L7"/>
    <mergeCell ref="A8:L9"/>
    <mergeCell ref="A10:L10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C19">
      <selection activeCell="I28" sqref="I28"/>
    </sheetView>
  </sheetViews>
  <sheetFormatPr defaultColWidth="9.140625" defaultRowHeight="12.75"/>
  <cols>
    <col min="1" max="1" width="4.7109375" style="81" customWidth="1"/>
    <col min="2" max="2" width="32.140625" style="4" customWidth="1"/>
    <col min="3" max="3" width="12.57421875" style="4" customWidth="1"/>
    <col min="4" max="4" width="13.28125" style="4" customWidth="1"/>
    <col min="5" max="5" width="13.140625" style="4" customWidth="1"/>
    <col min="6" max="6" width="12.7109375" style="4" customWidth="1"/>
    <col min="7" max="7" width="13.28125" style="4" customWidth="1"/>
    <col min="8" max="8" width="13.57421875" style="4" customWidth="1"/>
    <col min="9" max="9" width="12.7109375" style="4" customWidth="1"/>
    <col min="10" max="10" width="13.7109375" style="4" customWidth="1"/>
    <col min="11" max="11" width="12.421875" style="4" customWidth="1"/>
    <col min="12" max="12" width="12.00390625" style="4" customWidth="1"/>
    <col min="13" max="13" width="15.00390625" style="4" customWidth="1"/>
    <col min="14" max="16384" width="9.140625" style="4" customWidth="1"/>
  </cols>
  <sheetData>
    <row r="2" spans="3:12" ht="15">
      <c r="C2" s="81"/>
      <c r="D2" s="81"/>
      <c r="E2" s="81"/>
      <c r="F2" s="81"/>
      <c r="G2" s="81"/>
      <c r="H2" s="4" t="s">
        <v>224</v>
      </c>
      <c r="I2" s="136"/>
      <c r="J2" s="136"/>
      <c r="K2" s="136"/>
      <c r="L2" s="136"/>
    </row>
    <row r="3" spans="2:12" ht="15">
      <c r="B3" s="373" t="s">
        <v>242</v>
      </c>
      <c r="C3" s="373"/>
      <c r="D3" s="373"/>
      <c r="E3" s="373"/>
      <c r="F3" s="373"/>
      <c r="G3" s="81"/>
      <c r="H3" s="81" t="s">
        <v>225</v>
      </c>
      <c r="I3" s="136"/>
      <c r="J3" s="136"/>
      <c r="K3" s="136"/>
      <c r="L3" s="136"/>
    </row>
    <row r="4" spans="2:11" ht="15">
      <c r="B4" s="374" t="s">
        <v>240</v>
      </c>
      <c r="C4" s="374"/>
      <c r="D4" s="374"/>
      <c r="E4" s="374"/>
      <c r="F4" s="374"/>
      <c r="G4" s="374"/>
      <c r="J4" s="115"/>
      <c r="K4" s="115"/>
    </row>
    <row r="5" spans="1:11" ht="15">
      <c r="A5" s="4" t="s">
        <v>182</v>
      </c>
      <c r="J5" s="115"/>
      <c r="K5" s="115"/>
    </row>
    <row r="6" spans="1:8" ht="15">
      <c r="A6" s="374" t="s">
        <v>226</v>
      </c>
      <c r="B6" s="374"/>
      <c r="C6" s="374"/>
      <c r="D6" s="374"/>
      <c r="E6" s="374"/>
      <c r="F6" s="374"/>
      <c r="G6" s="374"/>
      <c r="H6" s="374"/>
    </row>
    <row r="7" spans="1:11" ht="15">
      <c r="A7" s="114"/>
      <c r="B7" s="115"/>
      <c r="C7" s="115"/>
      <c r="D7" s="115"/>
      <c r="E7" s="115"/>
      <c r="F7" s="115"/>
      <c r="G7" s="139">
        <v>42735</v>
      </c>
      <c r="H7" s="115"/>
      <c r="I7" s="115"/>
      <c r="J7" s="115"/>
      <c r="K7" s="115"/>
    </row>
    <row r="8" spans="1:13" ht="15">
      <c r="A8" s="375" t="s">
        <v>183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120"/>
      <c r="M8" s="120"/>
    </row>
    <row r="9" spans="1:13" ht="15" customHeight="1">
      <c r="A9" s="130"/>
      <c r="B9" s="130"/>
      <c r="C9" s="130"/>
      <c r="D9" s="372" t="s">
        <v>186</v>
      </c>
      <c r="E9" s="372"/>
      <c r="F9" s="372"/>
      <c r="G9" s="372"/>
      <c r="H9" s="372"/>
      <c r="I9" s="372"/>
      <c r="J9" s="372"/>
      <c r="K9" s="372"/>
      <c r="L9" s="122"/>
      <c r="M9" s="118"/>
    </row>
    <row r="10" spans="1:13" ht="111.75" customHeight="1">
      <c r="A10" s="116" t="s">
        <v>5</v>
      </c>
      <c r="B10" s="116" t="s">
        <v>184</v>
      </c>
      <c r="C10" s="116" t="s">
        <v>185</v>
      </c>
      <c r="D10" s="82" t="s">
        <v>227</v>
      </c>
      <c r="E10" s="82" t="s">
        <v>228</v>
      </c>
      <c r="F10" s="82" t="s">
        <v>229</v>
      </c>
      <c r="G10" s="82" t="s">
        <v>188</v>
      </c>
      <c r="H10" s="82" t="s">
        <v>383</v>
      </c>
      <c r="I10" s="82" t="s">
        <v>230</v>
      </c>
      <c r="J10" s="82" t="s">
        <v>231</v>
      </c>
      <c r="K10" s="82" t="s">
        <v>232</v>
      </c>
      <c r="L10" s="116" t="s">
        <v>237</v>
      </c>
      <c r="M10" s="116" t="s">
        <v>187</v>
      </c>
    </row>
    <row r="11" spans="1:13" ht="17.25" customHeigh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9">
        <v>12</v>
      </c>
      <c r="M11" s="129">
        <v>13</v>
      </c>
    </row>
    <row r="12" spans="1:13" ht="40.5" customHeight="1">
      <c r="A12" s="82" t="s">
        <v>189</v>
      </c>
      <c r="B12" s="84" t="s">
        <v>233</v>
      </c>
      <c r="C12" s="112">
        <f>SUM(C13+C14)</f>
        <v>49034.09</v>
      </c>
      <c r="D12" s="112">
        <f aca="true" t="shared" si="0" ref="D12:M12">SUM(D13+D14)</f>
        <v>710908.13</v>
      </c>
      <c r="E12" s="112">
        <f t="shared" si="0"/>
        <v>0</v>
      </c>
      <c r="F12" s="112">
        <f t="shared" si="0"/>
        <v>1688.14</v>
      </c>
      <c r="G12" s="112">
        <f t="shared" si="0"/>
        <v>0</v>
      </c>
      <c r="H12" s="112">
        <f t="shared" si="0"/>
        <v>0</v>
      </c>
      <c r="I12" s="112">
        <f t="shared" si="0"/>
        <v>-718194.64</v>
      </c>
      <c r="J12" s="112">
        <f t="shared" si="0"/>
        <v>0</v>
      </c>
      <c r="K12" s="112">
        <f t="shared" si="0"/>
        <v>0</v>
      </c>
      <c r="L12" s="112">
        <f t="shared" si="0"/>
        <v>0</v>
      </c>
      <c r="M12" s="227">
        <f t="shared" si="0"/>
        <v>43435.72</v>
      </c>
    </row>
    <row r="13" spans="1:13" ht="15" customHeight="1">
      <c r="A13" s="83" t="s">
        <v>190</v>
      </c>
      <c r="B13" s="85" t="s">
        <v>191</v>
      </c>
      <c r="C13" s="113">
        <v>49034.09</v>
      </c>
      <c r="D13" s="226">
        <v>16661</v>
      </c>
      <c r="E13" s="226">
        <v>97.99</v>
      </c>
      <c r="F13" s="226">
        <v>1688.14</v>
      </c>
      <c r="G13" s="226"/>
      <c r="H13" s="226"/>
      <c r="I13" s="226">
        <v>-24045.5</v>
      </c>
      <c r="J13" s="226"/>
      <c r="K13" s="113"/>
      <c r="L13" s="121"/>
      <c r="M13" s="229">
        <f>SUM(C13:L13)</f>
        <v>43435.72</v>
      </c>
    </row>
    <row r="14" spans="1:13" ht="15" customHeight="1">
      <c r="A14" s="83" t="s">
        <v>193</v>
      </c>
      <c r="B14" s="85" t="s">
        <v>192</v>
      </c>
      <c r="C14" s="113">
        <v>0</v>
      </c>
      <c r="D14" s="226">
        <v>694247.13</v>
      </c>
      <c r="E14" s="226">
        <v>-97.99</v>
      </c>
      <c r="F14" s="226"/>
      <c r="G14" s="226"/>
      <c r="H14" s="226"/>
      <c r="I14" s="226">
        <v>-694149.14</v>
      </c>
      <c r="J14" s="226"/>
      <c r="K14" s="113"/>
      <c r="L14" s="121"/>
      <c r="M14" s="229">
        <f>SUM(C14:L14)</f>
        <v>0</v>
      </c>
    </row>
    <row r="15" spans="1:13" ht="55.5" customHeight="1">
      <c r="A15" s="82" t="s">
        <v>194</v>
      </c>
      <c r="B15" s="84" t="s">
        <v>234</v>
      </c>
      <c r="C15" s="112">
        <f>SUM(C16+C17)</f>
        <v>707377.98</v>
      </c>
      <c r="D15" s="227">
        <f aca="true" t="shared" si="1" ref="D15:L15">SUM(D16+D17)</f>
        <v>267876.8</v>
      </c>
      <c r="E15" s="227">
        <f t="shared" si="1"/>
        <v>0</v>
      </c>
      <c r="F15" s="227">
        <f t="shared" si="1"/>
        <v>0</v>
      </c>
      <c r="G15" s="227">
        <f t="shared" si="1"/>
        <v>0</v>
      </c>
      <c r="H15" s="227">
        <f t="shared" si="1"/>
        <v>0</v>
      </c>
      <c r="I15" s="227">
        <f t="shared" si="1"/>
        <v>-283542.07</v>
      </c>
      <c r="J15" s="227">
        <f t="shared" si="1"/>
        <v>0</v>
      </c>
      <c r="K15" s="112">
        <f t="shared" si="1"/>
        <v>0</v>
      </c>
      <c r="L15" s="112">
        <f t="shared" si="1"/>
        <v>0</v>
      </c>
      <c r="M15" s="132">
        <f aca="true" t="shared" si="2" ref="M15:M23">SUM(C15:L15)</f>
        <v>691712.71</v>
      </c>
    </row>
    <row r="16" spans="1:13" ht="15" customHeight="1">
      <c r="A16" s="83" t="s">
        <v>195</v>
      </c>
      <c r="B16" s="85" t="s">
        <v>191</v>
      </c>
      <c r="C16" s="113">
        <v>707377.98</v>
      </c>
      <c r="D16" s="226">
        <v>6016.66</v>
      </c>
      <c r="E16" s="226">
        <v>8.43</v>
      </c>
      <c r="F16" s="226"/>
      <c r="G16" s="226"/>
      <c r="H16" s="226"/>
      <c r="I16" s="226">
        <v>-21690.36</v>
      </c>
      <c r="J16" s="226"/>
      <c r="K16" s="113"/>
      <c r="L16" s="121"/>
      <c r="M16" s="131">
        <f t="shared" si="2"/>
        <v>691712.7100000001</v>
      </c>
    </row>
    <row r="17" spans="1:13" ht="15" customHeight="1">
      <c r="A17" s="83" t="s">
        <v>196</v>
      </c>
      <c r="B17" s="85" t="s">
        <v>192</v>
      </c>
      <c r="C17" s="113"/>
      <c r="D17" s="226">
        <v>261860.14</v>
      </c>
      <c r="E17" s="226">
        <v>-8.43</v>
      </c>
      <c r="F17" s="226"/>
      <c r="G17" s="226"/>
      <c r="H17" s="226"/>
      <c r="I17" s="226">
        <v>-261851.71</v>
      </c>
      <c r="J17" s="226"/>
      <c r="K17" s="113"/>
      <c r="L17" s="121"/>
      <c r="M17" s="131">
        <f t="shared" si="2"/>
        <v>0</v>
      </c>
    </row>
    <row r="18" spans="1:13" ht="111.75" customHeight="1">
      <c r="A18" s="82" t="s">
        <v>197</v>
      </c>
      <c r="B18" s="84" t="s">
        <v>235</v>
      </c>
      <c r="C18" s="112">
        <f>SUM(C19+C20)</f>
        <v>10221.1</v>
      </c>
      <c r="D18" s="227">
        <f aca="true" t="shared" si="3" ref="D18:L18">SUM(D19+D20)</f>
        <v>7720</v>
      </c>
      <c r="E18" s="227">
        <f t="shared" si="3"/>
        <v>0</v>
      </c>
      <c r="F18" s="227">
        <f t="shared" si="3"/>
        <v>7.8</v>
      </c>
      <c r="G18" s="227">
        <f t="shared" si="3"/>
        <v>0</v>
      </c>
      <c r="H18" s="227">
        <f t="shared" si="3"/>
        <v>0</v>
      </c>
      <c r="I18" s="227">
        <f t="shared" si="3"/>
        <v>-5151</v>
      </c>
      <c r="J18" s="227">
        <f t="shared" si="3"/>
        <v>0</v>
      </c>
      <c r="K18" s="112">
        <f t="shared" si="3"/>
        <v>0</v>
      </c>
      <c r="L18" s="112">
        <f t="shared" si="3"/>
        <v>0</v>
      </c>
      <c r="M18" s="132">
        <f t="shared" si="2"/>
        <v>12797.899999999998</v>
      </c>
    </row>
    <row r="19" spans="1:13" ht="15" customHeight="1">
      <c r="A19" s="83" t="s">
        <v>198</v>
      </c>
      <c r="B19" s="85" t="s">
        <v>191</v>
      </c>
      <c r="C19" s="113">
        <v>10221.1</v>
      </c>
      <c r="D19" s="226"/>
      <c r="E19" s="226"/>
      <c r="F19" s="226">
        <v>7.8</v>
      </c>
      <c r="G19" s="226"/>
      <c r="H19" s="226"/>
      <c r="I19" s="226">
        <v>-4791</v>
      </c>
      <c r="J19" s="226"/>
      <c r="K19" s="113"/>
      <c r="L19" s="121"/>
      <c r="M19" s="131">
        <f t="shared" si="2"/>
        <v>5437.9</v>
      </c>
    </row>
    <row r="20" spans="1:13" ht="15" customHeight="1">
      <c r="A20" s="83" t="s">
        <v>199</v>
      </c>
      <c r="B20" s="85" t="s">
        <v>192</v>
      </c>
      <c r="C20" s="113"/>
      <c r="D20" s="226">
        <v>7720</v>
      </c>
      <c r="E20" s="226"/>
      <c r="F20" s="226"/>
      <c r="G20" s="226"/>
      <c r="H20" s="226"/>
      <c r="I20" s="226">
        <v>-360</v>
      </c>
      <c r="J20" s="226"/>
      <c r="K20" s="113"/>
      <c r="L20" s="121"/>
      <c r="M20" s="131">
        <f t="shared" si="2"/>
        <v>7360</v>
      </c>
    </row>
    <row r="21" spans="1:13" ht="15" customHeight="1">
      <c r="A21" s="82" t="s">
        <v>200</v>
      </c>
      <c r="B21" s="84" t="s">
        <v>201</v>
      </c>
      <c r="C21" s="112">
        <f>SUM(C22+C23)</f>
        <v>13152.65</v>
      </c>
      <c r="D21" s="227">
        <f aca="true" t="shared" si="4" ref="D21:L21">SUM(D22+D23)</f>
        <v>11751.41</v>
      </c>
      <c r="E21" s="227">
        <f t="shared" si="4"/>
        <v>0</v>
      </c>
      <c r="F21" s="227">
        <f t="shared" si="4"/>
        <v>1286.46</v>
      </c>
      <c r="G21" s="227">
        <f t="shared" si="4"/>
        <v>0</v>
      </c>
      <c r="H21" s="227">
        <f t="shared" si="4"/>
        <v>0</v>
      </c>
      <c r="I21" s="227">
        <f t="shared" si="4"/>
        <v>-14543.91</v>
      </c>
      <c r="J21" s="227">
        <f t="shared" si="4"/>
        <v>0</v>
      </c>
      <c r="K21" s="112">
        <f t="shared" si="4"/>
        <v>0</v>
      </c>
      <c r="L21" s="112">
        <f t="shared" si="4"/>
        <v>0</v>
      </c>
      <c r="M21" s="132">
        <f t="shared" si="2"/>
        <v>11646.609999999997</v>
      </c>
    </row>
    <row r="22" spans="1:13" ht="15" customHeight="1">
      <c r="A22" s="83" t="s">
        <v>202</v>
      </c>
      <c r="B22" s="85" t="s">
        <v>191</v>
      </c>
      <c r="C22" s="113">
        <v>4319.15</v>
      </c>
      <c r="D22" s="226"/>
      <c r="E22" s="226">
        <v>8485.43</v>
      </c>
      <c r="F22" s="226">
        <v>1286.46</v>
      </c>
      <c r="G22" s="226"/>
      <c r="H22" s="226"/>
      <c r="I22" s="226">
        <v>-9877.19</v>
      </c>
      <c r="J22" s="226"/>
      <c r="K22" s="113"/>
      <c r="L22" s="121"/>
      <c r="M22" s="131">
        <f t="shared" si="2"/>
        <v>4213.85</v>
      </c>
    </row>
    <row r="23" spans="1:13" ht="15" customHeight="1">
      <c r="A23" s="83" t="s">
        <v>203</v>
      </c>
      <c r="B23" s="85" t="s">
        <v>192</v>
      </c>
      <c r="C23" s="113">
        <v>8833.5</v>
      </c>
      <c r="D23" s="226">
        <v>11751.41</v>
      </c>
      <c r="E23" s="226">
        <v>-8485.43</v>
      </c>
      <c r="F23" s="226"/>
      <c r="G23" s="226"/>
      <c r="H23" s="226"/>
      <c r="I23" s="226">
        <v>-4666.72</v>
      </c>
      <c r="J23" s="226"/>
      <c r="K23" s="113"/>
      <c r="L23" s="121"/>
      <c r="M23" s="131">
        <f t="shared" si="2"/>
        <v>7432.759999999999</v>
      </c>
    </row>
    <row r="24" spans="1:13" ht="15" customHeight="1">
      <c r="A24" s="82" t="s">
        <v>204</v>
      </c>
      <c r="B24" s="84" t="s">
        <v>236</v>
      </c>
      <c r="C24" s="112">
        <f>SUM(C12+C15+C18+C21)</f>
        <v>779785.82</v>
      </c>
      <c r="D24" s="227">
        <f aca="true" t="shared" si="5" ref="D24:M24">SUM(D12+D15+D18+D21)</f>
        <v>998256.34</v>
      </c>
      <c r="E24" s="227">
        <f t="shared" si="5"/>
        <v>0</v>
      </c>
      <c r="F24" s="227">
        <f t="shared" si="5"/>
        <v>2982.4</v>
      </c>
      <c r="G24" s="227">
        <f t="shared" si="5"/>
        <v>0</v>
      </c>
      <c r="H24" s="227">
        <f t="shared" si="5"/>
        <v>0</v>
      </c>
      <c r="I24" s="227">
        <f t="shared" si="5"/>
        <v>-1021431.62</v>
      </c>
      <c r="J24" s="227">
        <f t="shared" si="5"/>
        <v>0</v>
      </c>
      <c r="K24" s="112">
        <f t="shared" si="5"/>
        <v>0</v>
      </c>
      <c r="L24" s="112">
        <f t="shared" si="5"/>
        <v>0</v>
      </c>
      <c r="M24" s="112">
        <f t="shared" si="5"/>
        <v>759592.94</v>
      </c>
    </row>
    <row r="25" spans="1:13" ht="15" customHeight="1">
      <c r="A25" s="117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19"/>
      <c r="M25" s="119"/>
    </row>
    <row r="26" spans="1:13" ht="28.5" customHeight="1">
      <c r="A26" s="18"/>
      <c r="B26" s="378" t="s">
        <v>385</v>
      </c>
      <c r="C26" s="379"/>
      <c r="D26" s="379"/>
      <c r="E26" s="379"/>
      <c r="F26" s="124"/>
      <c r="G26" s="269" t="s">
        <v>241</v>
      </c>
      <c r="H26" s="269"/>
      <c r="I26" s="124"/>
      <c r="J26" s="124"/>
      <c r="K26" s="124"/>
      <c r="L26" s="119"/>
      <c r="M26" s="119"/>
    </row>
    <row r="27" spans="1:14" ht="15" customHeight="1">
      <c r="A27" s="18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19"/>
      <c r="M27" s="119"/>
      <c r="N27" s="119"/>
    </row>
    <row r="28" spans="1:14" ht="15" customHeight="1">
      <c r="A28" s="117"/>
      <c r="B28" s="378"/>
      <c r="C28" s="266"/>
      <c r="D28" s="377"/>
      <c r="E28" s="377"/>
      <c r="F28" s="124"/>
      <c r="G28" s="380"/>
      <c r="H28" s="381"/>
      <c r="I28" s="126"/>
      <c r="J28" s="126"/>
      <c r="K28" s="126"/>
      <c r="L28" s="119"/>
      <c r="M28" s="119"/>
      <c r="N28" s="119"/>
    </row>
    <row r="29" spans="1:14" ht="15" customHeight="1">
      <c r="A29" s="18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19"/>
      <c r="M29" s="119"/>
      <c r="N29" s="119"/>
    </row>
    <row r="30" spans="1:14" ht="15" customHeight="1">
      <c r="A30" s="18"/>
      <c r="B30" s="221" t="s">
        <v>360</v>
      </c>
      <c r="C30" s="124"/>
      <c r="D30" s="124"/>
      <c r="E30" s="124"/>
      <c r="F30" s="124"/>
      <c r="G30" s="377" t="s">
        <v>361</v>
      </c>
      <c r="H30" s="377"/>
      <c r="I30" s="124"/>
      <c r="J30" s="124"/>
      <c r="K30" s="124"/>
      <c r="L30" s="119"/>
      <c r="M30" s="119"/>
      <c r="N30" s="119"/>
    </row>
    <row r="31" spans="1:14" ht="15" customHeight="1">
      <c r="A31" s="117"/>
      <c r="B31" s="125"/>
      <c r="C31" s="124"/>
      <c r="D31" s="124"/>
      <c r="E31" s="124"/>
      <c r="F31" s="124"/>
      <c r="G31" s="124"/>
      <c r="H31" s="124"/>
      <c r="I31" s="124"/>
      <c r="J31" s="124"/>
      <c r="K31" s="124"/>
      <c r="L31" s="119"/>
      <c r="M31" s="119"/>
      <c r="N31" s="119"/>
    </row>
    <row r="32" spans="1:14" ht="15" customHeight="1">
      <c r="A32" s="18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19"/>
      <c r="M32" s="119"/>
      <c r="N32" s="119"/>
    </row>
    <row r="33" spans="1:14" ht="15" customHeight="1">
      <c r="A33" s="18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19"/>
      <c r="M33" s="119"/>
      <c r="N33" s="119"/>
    </row>
    <row r="34" spans="1:14" ht="15" customHeight="1">
      <c r="A34" s="117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19"/>
      <c r="M34" s="119"/>
      <c r="N34" s="119"/>
    </row>
    <row r="35" spans="1:14" ht="15" customHeight="1">
      <c r="A35" s="18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19"/>
      <c r="M35" s="119"/>
      <c r="N35" s="119"/>
    </row>
    <row r="36" spans="1:14" ht="15" customHeight="1">
      <c r="A36" s="18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19"/>
      <c r="M36" s="119"/>
      <c r="N36" s="119"/>
    </row>
    <row r="37" spans="1:14" ht="15" customHeight="1">
      <c r="A37" s="117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19"/>
      <c r="M37" s="119"/>
      <c r="N37" s="119"/>
    </row>
    <row r="38" spans="1:14" ht="15">
      <c r="A38" s="127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5">
      <c r="A39" s="127"/>
      <c r="B39" s="119"/>
      <c r="C39" s="119"/>
      <c r="D39" s="376"/>
      <c r="E39" s="376"/>
      <c r="F39" s="376"/>
      <c r="G39" s="376"/>
      <c r="H39" s="119"/>
      <c r="I39" s="119"/>
      <c r="J39" s="119"/>
      <c r="K39" s="119"/>
      <c r="L39" s="119"/>
      <c r="M39" s="119"/>
      <c r="N39" s="119"/>
    </row>
  </sheetData>
  <sheetProtection/>
  <mergeCells count="12">
    <mergeCell ref="B28:C28"/>
    <mergeCell ref="G28:H28"/>
    <mergeCell ref="D9:K9"/>
    <mergeCell ref="B3:F3"/>
    <mergeCell ref="B4:G4"/>
    <mergeCell ref="A6:H6"/>
    <mergeCell ref="A8:K8"/>
    <mergeCell ref="D39:G39"/>
    <mergeCell ref="D28:E28"/>
    <mergeCell ref="G30:H30"/>
    <mergeCell ref="G26:H26"/>
    <mergeCell ref="B26:E26"/>
  </mergeCells>
  <printOptions/>
  <pageMargins left="0.5905511811023623" right="0" top="0.3937007874015748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Maryte</dc:creator>
  <cp:keywords/>
  <dc:description/>
  <cp:lastModifiedBy>Vartotojas</cp:lastModifiedBy>
  <cp:lastPrinted>2017-03-07T15:07:58Z</cp:lastPrinted>
  <dcterms:created xsi:type="dcterms:W3CDTF">2010-05-06T12:14:22Z</dcterms:created>
  <dcterms:modified xsi:type="dcterms:W3CDTF">2017-04-07T08:24:16Z</dcterms:modified>
  <cp:category/>
  <cp:version/>
  <cp:contentType/>
  <cp:contentStatus/>
</cp:coreProperties>
</file>